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2\tanári\IT 2018-19 tanari mintatantervek\Technikatanár\Technikatanár 10 félév\"/>
    </mc:Choice>
  </mc:AlternateContent>
  <bookViews>
    <workbookView xWindow="0" yWindow="0" windowWidth="23040" windowHeight="9195" tabRatio="500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féléves'!$A$1:$O$72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67" i="1" l="1"/>
  <c r="K67" i="1"/>
  <c r="J67" i="1"/>
  <c r="J68" i="1" s="1"/>
  <c r="I67" i="1"/>
  <c r="H67" i="1"/>
  <c r="L64" i="1"/>
  <c r="K64" i="1"/>
  <c r="J64" i="1"/>
  <c r="J65" i="1" s="1"/>
  <c r="I64" i="1"/>
  <c r="H64" i="1"/>
  <c r="L56" i="1"/>
  <c r="K56" i="1"/>
  <c r="J56" i="1"/>
  <c r="J57" i="1" s="1"/>
  <c r="I56" i="1"/>
  <c r="H56" i="1"/>
  <c r="H57" i="1" s="1"/>
  <c r="L49" i="1"/>
  <c r="K49" i="1"/>
  <c r="J49" i="1"/>
  <c r="J50" i="1" s="1"/>
  <c r="I49" i="1"/>
  <c r="H49" i="1"/>
  <c r="L42" i="1"/>
  <c r="K42" i="1"/>
  <c r="J42" i="1"/>
  <c r="J43" i="1" s="1"/>
  <c r="I42" i="1"/>
  <c r="H43" i="1" s="1"/>
  <c r="H42" i="1"/>
  <c r="L37" i="1"/>
  <c r="K37" i="1"/>
  <c r="J37" i="1"/>
  <c r="J38" i="1" s="1"/>
  <c r="I37" i="1"/>
  <c r="H37" i="1"/>
  <c r="H38" i="1" s="1"/>
  <c r="L31" i="1"/>
  <c r="K31" i="1"/>
  <c r="J31" i="1"/>
  <c r="J32" i="1" s="1"/>
  <c r="I31" i="1"/>
  <c r="H31" i="1"/>
  <c r="H32" i="1" s="1"/>
  <c r="L25" i="1"/>
  <c r="K25" i="1"/>
  <c r="J25" i="1"/>
  <c r="I25" i="1"/>
  <c r="H25" i="1"/>
  <c r="H26" i="1" s="1"/>
  <c r="L19" i="1"/>
  <c r="K19" i="1"/>
  <c r="J19" i="1"/>
  <c r="J20" i="1" s="1"/>
  <c r="I19" i="1"/>
  <c r="H19" i="1"/>
  <c r="H20" i="1" s="1"/>
  <c r="L12" i="1"/>
  <c r="K12" i="1"/>
  <c r="J12" i="1"/>
  <c r="J13" i="1" s="1"/>
  <c r="I12" i="1"/>
  <c r="H12" i="1"/>
  <c r="R5" i="1"/>
  <c r="R4" i="1"/>
  <c r="R3" i="1"/>
  <c r="R2" i="1"/>
  <c r="H50" i="1" l="1"/>
  <c r="H65" i="1"/>
  <c r="R6" i="1"/>
  <c r="H13" i="1"/>
  <c r="J26" i="1"/>
  <c r="H68" i="1"/>
  <c r="N4" i="1"/>
  <c r="O4" i="1"/>
</calcChain>
</file>

<file path=xl/sharedStrings.xml><?xml version="1.0" encoding="utf-8"?>
<sst xmlns="http://schemas.openxmlformats.org/spreadsheetml/2006/main" count="424" uniqueCount="226">
  <si>
    <t>Osztatlan tanárképzési szak:</t>
  </si>
  <si>
    <t>technika- és tervezéstanár</t>
  </si>
  <si>
    <t xml:space="preserve">Szakfelelős: </t>
  </si>
  <si>
    <t>Dr. Tarján Péter</t>
  </si>
  <si>
    <t>Kreditek</t>
  </si>
  <si>
    <t>Kell min.</t>
  </si>
  <si>
    <t>Kell max.</t>
  </si>
  <si>
    <t>Képzési idő:</t>
  </si>
  <si>
    <t>10 félév</t>
  </si>
  <si>
    <t>Alapozó</t>
  </si>
  <si>
    <t>Teljesítendő kreditek:</t>
  </si>
  <si>
    <t>Nappali</t>
  </si>
  <si>
    <t>Levelező</t>
  </si>
  <si>
    <t>Gépészet</t>
  </si>
  <si>
    <t>Megszerezhető szakképzettség:</t>
  </si>
  <si>
    <t>okleveles technika- és tervezés szakos tanár</t>
  </si>
  <si>
    <t>Képzés óraszáma:</t>
  </si>
  <si>
    <t>Info-energia</t>
  </si>
  <si>
    <t>Agro-életvitel</t>
  </si>
  <si>
    <t>2022 szeptemberétől</t>
  </si>
  <si>
    <t>Összes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</si>
  <si>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</si>
  <si>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</si>
  <si>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</si>
  <si>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</si>
  <si>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</si>
  <si>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</si>
  <si>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</si>
  <si>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</si>
  <si>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</si>
  <si>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</si>
  <si>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</si>
  <si>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</si>
  <si>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</si>
  <si>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</si>
  <si>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</si>
  <si>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Ismeretkör</t>
  </si>
  <si>
    <t>1 = alapozó
2 = gépészet
3 = info, energia
4 = agro-életvitel</t>
  </si>
  <si>
    <t>OTE1101</t>
  </si>
  <si>
    <t>A technika matematikai alapjai </t>
  </si>
  <si>
    <t>Mathematical fundamentals for technology</t>
  </si>
  <si>
    <t>MII</t>
  </si>
  <si>
    <t>G</t>
  </si>
  <si>
    <t>A</t>
  </si>
  <si>
    <t>OTE1102</t>
  </si>
  <si>
    <t>A technika fizikai alapjai</t>
  </si>
  <si>
    <t>Physical fundamentals for technology</t>
  </si>
  <si>
    <t>MAI</t>
  </si>
  <si>
    <t>K</t>
  </si>
  <si>
    <t>OTE1103</t>
  </si>
  <si>
    <t>Kémiai és biológiai alapismeretek</t>
  </si>
  <si>
    <t>Fundamentals of chemistry and biology</t>
  </si>
  <si>
    <t>KOI</t>
  </si>
  <si>
    <t>Féléves óraszám:</t>
  </si>
  <si>
    <t>OTE1204</t>
  </si>
  <si>
    <t>Számítógéptechnika</t>
  </si>
  <si>
    <t>Computer Technology</t>
  </si>
  <si>
    <t>Dr. Kiss Zsolt Péter</t>
  </si>
  <si>
    <t>TEO1201</t>
  </si>
  <si>
    <t>OTE1205</t>
  </si>
  <si>
    <t>Műszaki ábrázolás és kommunikáció</t>
  </si>
  <si>
    <t>Technical drawing and communication</t>
  </si>
  <si>
    <t>Kósa Péter</t>
  </si>
  <si>
    <t>TEO1203</t>
  </si>
  <si>
    <t>OTE1206</t>
  </si>
  <si>
    <t>Műszaki alapismeretek</t>
  </si>
  <si>
    <t>Introduction to engineering</t>
  </si>
  <si>
    <t>Dr. Kovács Zoltán</t>
  </si>
  <si>
    <t>OTE1207</t>
  </si>
  <si>
    <t>Életviteli ismeretek</t>
  </si>
  <si>
    <t>Life management</t>
  </si>
  <si>
    <t>AHI</t>
  </si>
  <si>
    <t>TEO1304</t>
  </si>
  <si>
    <t>Az intézményi kínálat szerint szabadon választható tantárgy</t>
  </si>
  <si>
    <t>Optional course unit</t>
  </si>
  <si>
    <t>C</t>
  </si>
  <si>
    <t>OTE1108</t>
  </si>
  <si>
    <t>Környezettani alapismeretek</t>
  </si>
  <si>
    <t>Introduction to environmental science</t>
  </si>
  <si>
    <t>Dr. Kiss Ferenc</t>
  </si>
  <si>
    <t>TO1011</t>
  </si>
  <si>
    <t>OTE1109</t>
  </si>
  <si>
    <t>OTE1110</t>
  </si>
  <si>
    <t>Gépelemek</t>
  </si>
  <si>
    <t>Machine elements</t>
  </si>
  <si>
    <t>TEO1305</t>
  </si>
  <si>
    <t>OTE1211</t>
  </si>
  <si>
    <t>Elektronika és információtechnika</t>
  </si>
  <si>
    <t>Electronics and information technology</t>
  </si>
  <si>
    <t>Dr. Ferenczi István</t>
  </si>
  <si>
    <t>TEO1401</t>
  </si>
  <si>
    <t>OTE1212</t>
  </si>
  <si>
    <t>Ember és technika</t>
  </si>
  <si>
    <t>Man and technology</t>
  </si>
  <si>
    <t xml:space="preserve">Dr. Stonawski Tamás </t>
  </si>
  <si>
    <t>TEO1402</t>
  </si>
  <si>
    <t>OTE1213</t>
  </si>
  <si>
    <t>Táplálkozástan</t>
  </si>
  <si>
    <t>Nutrition</t>
  </si>
  <si>
    <t>Tarekné dr. Tilistyák Judit</t>
  </si>
  <si>
    <t>TEO1601</t>
  </si>
  <si>
    <t>OTE8001</t>
  </si>
  <si>
    <t>TEO8001</t>
  </si>
  <si>
    <t>OTE1114</t>
  </si>
  <si>
    <t>Digitális technika</t>
  </si>
  <si>
    <t>Digital technologies</t>
  </si>
  <si>
    <t>OTE1115</t>
  </si>
  <si>
    <t>OTE1116</t>
  </si>
  <si>
    <t>Konstrukcióelmélet</t>
  </si>
  <si>
    <t>Design theory</t>
  </si>
  <si>
    <t>Dr. Ravai-Nagy Sándor</t>
  </si>
  <si>
    <t>TEO1202</t>
  </si>
  <si>
    <t>OTE8002</t>
  </si>
  <si>
    <t>TEO8002</t>
  </si>
  <si>
    <t>OTE1217</t>
  </si>
  <si>
    <t>Energiagazdálkodás és épületgépészet</t>
  </si>
  <si>
    <t>Energy management and building energetics</t>
  </si>
  <si>
    <t>TEO1403</t>
  </si>
  <si>
    <t>OTE1218</t>
  </si>
  <si>
    <t>Mezőgazdasági alapismeretek</t>
  </si>
  <si>
    <t>Fundamentals of agriculture</t>
  </si>
  <si>
    <t>Dr. Szabó Miklós</t>
  </si>
  <si>
    <t>OTE8003</t>
  </si>
  <si>
    <t>TEO8003</t>
  </si>
  <si>
    <t>OTE1119</t>
  </si>
  <si>
    <t>Ergonómiai és rendszerelméleti alapismeretek</t>
  </si>
  <si>
    <t>Introduction to ergonomics and system theory</t>
  </si>
  <si>
    <t>OTE1120</t>
  </si>
  <si>
    <t>Egészségmegőrzés</t>
  </si>
  <si>
    <t>Health care</t>
  </si>
  <si>
    <t>Dr. Margitics Ferenc</t>
  </si>
  <si>
    <t>TEO2001</t>
  </si>
  <si>
    <t>OTE1121</t>
  </si>
  <si>
    <t>Közlekedéstan és közlekedéstechnológiák</t>
  </si>
  <si>
    <t>Transportation science and transportation technologies</t>
  </si>
  <si>
    <t>Dr. Sikolya László</t>
  </si>
  <si>
    <t>TEO2009</t>
  </si>
  <si>
    <t>OTE7701</t>
  </si>
  <si>
    <t>Diplomamunka-előkészítés 1.</t>
  </si>
  <si>
    <t>OTE8004</t>
  </si>
  <si>
    <t>Kollaborációs tanulási környezet</t>
  </si>
  <si>
    <t>Collaborative Learning Environment</t>
  </si>
  <si>
    <t>OTE1222</t>
  </si>
  <si>
    <t>Háztartásgazdaságtan</t>
  </si>
  <si>
    <t>Housekeeping economy</t>
  </si>
  <si>
    <t>Dr. Hegedüs László Zsigmond</t>
  </si>
  <si>
    <t>GTI</t>
  </si>
  <si>
    <t>TEO2002</t>
  </si>
  <si>
    <t>OTE1223</t>
  </si>
  <si>
    <t>Intelligens épülettechnikai rendszerek</t>
  </si>
  <si>
    <t>Intelligent building systems</t>
  </si>
  <si>
    <t>Bódi Gabriella</t>
  </si>
  <si>
    <t>TEO2004</t>
  </si>
  <si>
    <t>OTE1224</t>
  </si>
  <si>
    <t>A CAD alapjai</t>
  </si>
  <si>
    <t>Introduction to CAD</t>
  </si>
  <si>
    <t>TEO2007</t>
  </si>
  <si>
    <t>OTE1225</t>
  </si>
  <si>
    <t>Informatika-energetika labor</t>
  </si>
  <si>
    <t>IT and energetics lab</t>
  </si>
  <si>
    <t>OTE7702</t>
  </si>
  <si>
    <t>Diplomamunka-előkészítés 2.</t>
  </si>
  <si>
    <t>OTE1126</t>
  </si>
  <si>
    <t>Közgazdaságtan</t>
  </si>
  <si>
    <t>Economics</t>
  </si>
  <si>
    <t>TEO2005</t>
  </si>
  <si>
    <t>OTE1127</t>
  </si>
  <si>
    <t>Karriertervezés</t>
  </si>
  <si>
    <t>Career planning</t>
  </si>
  <si>
    <t>TEO2010</t>
  </si>
  <si>
    <t>OTE1128</t>
  </si>
  <si>
    <t>Otthon és technika</t>
  </si>
  <si>
    <t>Home and technology</t>
  </si>
  <si>
    <t>TEO2003</t>
  </si>
  <si>
    <t>OTE1129</t>
  </si>
  <si>
    <t>Üzemlátogatás, tanulmányút</t>
  </si>
  <si>
    <t>Field trip</t>
  </si>
  <si>
    <t>OTE7703</t>
  </si>
  <si>
    <t>Diplomamunka-előkészítés 3.</t>
  </si>
  <si>
    <t>OTE4000</t>
  </si>
  <si>
    <t xml:space="preserve">Komplex szakterületi zárószigorlat </t>
  </si>
  <si>
    <t>Complex professional comprehensive exam</t>
  </si>
  <si>
    <t>S</t>
  </si>
  <si>
    <t>TEO4000</t>
  </si>
  <si>
    <t>OTE7000</t>
  </si>
  <si>
    <t>Diplomamunka</t>
  </si>
  <si>
    <t>Thesis</t>
  </si>
  <si>
    <t>Idegen nyelven választható tantárgyak</t>
  </si>
  <si>
    <t>OTE2002</t>
  </si>
  <si>
    <t>Gépelemek (angol)</t>
  </si>
  <si>
    <t>B</t>
  </si>
  <si>
    <t>OTE2004</t>
  </si>
  <si>
    <t>Mezőgazdasági alapismeretek (angol)</t>
  </si>
  <si>
    <t>Anyagtudomány és technológia 1.</t>
  </si>
  <si>
    <t>Materials Science and Technology 1.</t>
  </si>
  <si>
    <t>Szakmódszertan 2.</t>
  </si>
  <si>
    <t>Methodology 2.</t>
  </si>
  <si>
    <t>Anyagtudomány és technológia 2.</t>
  </si>
  <si>
    <t>Materials Science and Technology 2.</t>
  </si>
  <si>
    <t>Preparation of Thesis Writing 2.</t>
  </si>
  <si>
    <t>Preparation of Thesis Writing 3.</t>
  </si>
  <si>
    <t>Preparation of Thesis Writing 1.</t>
  </si>
  <si>
    <t>Szakmódszertan 3.</t>
  </si>
  <si>
    <t>Methodology 3.</t>
  </si>
  <si>
    <t>Szakmódszertan 1.</t>
  </si>
  <si>
    <t>Methodology 1.</t>
  </si>
  <si>
    <t>*</t>
  </si>
  <si>
    <t>TO1005 és TEO1102</t>
  </si>
  <si>
    <t>TEO1103 és TEO1104</t>
  </si>
  <si>
    <t>TEO1301 és TEO1302</t>
  </si>
  <si>
    <t>TEO1101</t>
  </si>
  <si>
    <t>TEO1603 és TEO1602</t>
  </si>
  <si>
    <t>TEO1204 és TEO1502</t>
  </si>
  <si>
    <t>AI</t>
  </si>
  <si>
    <t>Machine elements (English)</t>
  </si>
  <si>
    <t>Fundamentals of agriculture (English)</t>
  </si>
  <si>
    <t>Dr. Bodó Enikő</t>
  </si>
  <si>
    <t>Vargáné dr. Bosnyák Ildikó</t>
  </si>
  <si>
    <t>Dr. Csillag-Tóth Annamária</t>
  </si>
  <si>
    <t>Barabásné dr. Kárpáti Dóra</t>
  </si>
  <si>
    <t>Grünwald Richárd</t>
  </si>
  <si>
    <t>Dr. Jánvári Miriam Ivett</t>
  </si>
  <si>
    <t>Dr. Szigeti Ferenc János</t>
  </si>
  <si>
    <t>Dr. Páy Gábor László</t>
  </si>
  <si>
    <t>Ferenczi Ildikó</t>
  </si>
  <si>
    <t>Dr. Szabó Béla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</si>
</sst>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/>
      <sz val="11"/>
      <color rgb="FFFF0000"/>
      <name val="Arial"/>
      <family val="2"/>
      <charset val="1"/>
    </font>
    <font>
      <sz val="11"/>
      <name val="Arial"/>
      <family val="2"/>
      <charset val="1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Arial"/>
      <family val="2"/>
      <charset val="1"/>
    </font>
    <font>
      <sz val="14"/>
      <name val="Calibri"/>
      <family val="2"/>
      <charset val="238"/>
    </font>
    <font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A5C249"/>
      </patternFill>
    </fill>
    <fill>
      <patternFill patternType="solid">
        <fgColor rgb="FF083863"/>
        <bgColor rgb="FF333333"/>
      </patternFill>
    </fill>
    <fill>
      <patternFill patternType="solid">
        <fgColor rgb="FFFFFFFF"/>
        <bgColor rgb="FFE5F4E0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BDD7EE"/>
        <bgColor rgb="FFC1D8F2"/>
      </patternFill>
    </fill>
    <fill>
      <patternFill patternType="solid">
        <fgColor rgb="FFBFBFBF"/>
        <bgColor rgb="FFC0C0C0"/>
      </patternFill>
    </fill>
    <fill>
      <patternFill patternType="solid">
        <fgColor rgb="FFE5F4E0"/>
        <bgColor rgb="FFCC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C0C0C0"/>
      </top>
      <bottom/>
      <diagonal/>
    </border>
    <border>
      <left style="thin">
        <color rgb="FFFFFFFF"/>
      </left>
      <right style="thin">
        <color rgb="FFFFFFFF"/>
      </right>
      <top style="thin">
        <color rgb="FFC0C0C0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/>
    <xf numFmtId="0" fontId="8" fillId="0" borderId="0" xfId="0" applyFont="1" applyBorder="1" applyAlignment="1">
      <alignment vertical="center"/>
    </xf>
    <xf numFmtId="1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10" fillId="3" borderId="11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" fontId="11" fillId="5" borderId="7" xfId="0" applyNumberFormat="1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1" fontId="12" fillId="5" borderId="7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vertical="center" wrapText="1"/>
    </xf>
    <xf numFmtId="1" fontId="11" fillId="6" borderId="7" xfId="0" applyNumberFormat="1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vertical="center" wrapText="1"/>
    </xf>
    <xf numFmtId="0" fontId="11" fillId="6" borderId="7" xfId="0" applyFont="1" applyFill="1" applyBorder="1" applyAlignment="1">
      <alignment horizontal="center" vertical="center" wrapText="1"/>
    </xf>
    <xf numFmtId="1" fontId="11" fillId="6" borderId="7" xfId="0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vertical="center"/>
    </xf>
    <xf numFmtId="0" fontId="15" fillId="7" borderId="7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horizontal="center" vertical="center" wrapText="1"/>
    </xf>
    <xf numFmtId="1" fontId="11" fillId="7" borderId="7" xfId="0" applyNumberFormat="1" applyFont="1" applyFill="1" applyBorder="1" applyAlignment="1">
      <alignment horizontal="center" vertical="center" wrapText="1"/>
    </xf>
    <xf numFmtId="1" fontId="12" fillId="7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11" fillId="4" borderId="7" xfId="0" applyNumberFormat="1" applyFont="1" applyFill="1" applyBorder="1" applyAlignment="1">
      <alignment horizontal="center" vertical="center" wrapText="1"/>
    </xf>
    <xf numFmtId="1" fontId="12" fillId="4" borderId="7" xfId="0" applyNumberFormat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wrapText="1"/>
    </xf>
    <xf numFmtId="0" fontId="11" fillId="0" borderId="7" xfId="0" applyFont="1" applyBorder="1"/>
    <xf numFmtId="0" fontId="15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1" fontId="11" fillId="0" borderId="7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11" fillId="8" borderId="7" xfId="0" applyNumberFormat="1" applyFont="1" applyFill="1" applyBorder="1" applyAlignment="1">
      <alignment vertical="center" wrapText="1"/>
    </xf>
    <xf numFmtId="0" fontId="11" fillId="8" borderId="7" xfId="0" applyFont="1" applyFill="1" applyBorder="1" applyAlignment="1">
      <alignment vertical="center" wrapText="1"/>
    </xf>
    <xf numFmtId="1" fontId="12" fillId="8" borderId="7" xfId="0" applyNumberFormat="1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1" fontId="12" fillId="8" borderId="7" xfId="0" applyNumberFormat="1" applyFont="1" applyFill="1" applyBorder="1" applyAlignment="1">
      <alignment horizontal="center" vertical="center"/>
    </xf>
    <xf numFmtId="1" fontId="11" fillId="9" borderId="7" xfId="0" applyNumberFormat="1" applyFont="1" applyFill="1" applyBorder="1" applyAlignment="1">
      <alignment vertical="center"/>
    </xf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vertical="center" wrapText="1"/>
    </xf>
    <xf numFmtId="0" fontId="11" fillId="9" borderId="7" xfId="0" applyFont="1" applyFill="1" applyBorder="1" applyAlignment="1">
      <alignment horizontal="center" vertical="center" wrapText="1"/>
    </xf>
    <xf numFmtId="1" fontId="11" fillId="9" borderId="7" xfId="0" applyNumberFormat="1" applyFont="1" applyFill="1" applyBorder="1" applyAlignment="1">
      <alignment horizontal="center" vertical="center" wrapText="1"/>
    </xf>
    <xf numFmtId="1" fontId="12" fillId="9" borderId="7" xfId="0" applyNumberFormat="1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Border="1"/>
    <xf numFmtId="1" fontId="12" fillId="5" borderId="7" xfId="0" applyNumberFormat="1" applyFont="1" applyFill="1" applyBorder="1" applyAlignment="1">
      <alignment horizontal="center" vertical="center"/>
    </xf>
    <xf numFmtId="0" fontId="17" fillId="0" borderId="0" xfId="0" applyFont="1"/>
    <xf numFmtId="1" fontId="15" fillId="6" borderId="7" xfId="0" applyNumberFormat="1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center" vertical="center" wrapText="1"/>
    </xf>
    <xf numFmtId="1" fontId="15" fillId="6" borderId="7" xfId="0" applyNumberFormat="1" applyFont="1" applyFill="1" applyBorder="1" applyAlignment="1">
      <alignment horizontal="center" vertical="center" wrapText="1"/>
    </xf>
    <xf numFmtId="1" fontId="18" fillId="6" borderId="7" xfId="0" applyNumberFormat="1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1" fontId="15" fillId="0" borderId="7" xfId="0" applyNumberFormat="1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 wrapText="1"/>
    </xf>
    <xf numFmtId="1" fontId="18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12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" fontId="14" fillId="5" borderId="7" xfId="0" applyNumberFormat="1" applyFont="1" applyFill="1" applyBorder="1" applyAlignment="1">
      <alignment horizontal="center" vertical="center" wrapText="1"/>
    </xf>
    <xf numFmtId="1" fontId="14" fillId="8" borderId="7" xfId="0" applyNumberFormat="1" applyFont="1" applyFill="1" applyBorder="1" applyAlignment="1">
      <alignment horizontal="center" vertical="center" wrapText="1"/>
    </xf>
    <xf numFmtId="1" fontId="14" fillId="8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0" fillId="3" borderId="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1" fontId="10" fillId="3" borderId="9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6"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/>
        <i val="0"/>
        <sz val="10"/>
        <color rgb="FF000000"/>
        <name val="Calibri"/>
      </font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  <dxf>
      <font>
        <b val="0"/>
        <i val="0"/>
        <sz val="10"/>
        <color rgb="FFCC0000"/>
        <name val="Calibri"/>
      </font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127622"/>
      <rgbColor rgb="FF000080"/>
      <rgbColor rgb="FF808000"/>
      <rgbColor rgb="FF800080"/>
      <rgbColor rgb="FF008080"/>
      <rgbColor rgb="FFC0C0C0"/>
      <rgbColor rgb="FF92D050"/>
      <rgbColor rgb="FF9999FF"/>
      <rgbColor rgb="FF993366"/>
      <rgbColor rgb="FFC9DA92"/>
      <rgbColor rgb="FFD9D9D9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4E0"/>
      <rgbColor rgb="FFFFFFA6"/>
      <rgbColor rgb="FFBDD7EE"/>
      <rgbColor rgb="FFFF99CC"/>
      <rgbColor rgb="FFBFBFBF"/>
      <rgbColor rgb="FFFFCCCC"/>
      <rgbColor rgb="FF3366FF"/>
      <rgbColor rgb="FF33CCCC"/>
      <rgbColor rgb="FF81D41A"/>
      <rgbColor rgb="FFFFCC00"/>
      <rgbColor rgb="FFFF9900"/>
      <rgbColor rgb="FFFF6600"/>
      <rgbColor rgb="FF666699"/>
      <rgbColor rgb="FFA5C249"/>
      <rgbColor rgb="FF08386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738730</xdr:colOff>
      <xdr:row>4</xdr:row>
      <xdr:rowOff>57960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002320" cy="949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1D41A"/>
    <pageSetUpPr fitToPage="1"/>
  </sheetPr>
  <dimension ref="A1:T73"/>
  <sheetViews>
    <sheetView showGridLines="0" tabSelected="1" view="pageBreakPreview" zoomScale="92" zoomScaleNormal="120" zoomScaleSheetLayoutView="92" workbookViewId="0">
      <selection activeCell="F69" sqref="F69"/>
    </sheetView>
  </sheetViews>
  <sheetFormatPr defaultColWidth="9" defaultRowHeight="18.75" x14ac:dyDescent="0.3"/>
  <cols>
    <col min="1" max="1" width="5.85546875" style="1" customWidth="1"/>
    <col min="2" max="2" width="12.28515625" style="2" customWidth="1"/>
    <col min="3" max="3" width="31.140625" style="3" customWidth="1"/>
    <col min="4" max="4" width="34.5703125" style="2" customWidth="1"/>
    <col min="5" max="5" width="11" style="6" customWidth="1"/>
    <col min="6" max="6" width="27.7109375" style="2" customWidth="1"/>
    <col min="7" max="7" width="11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20" style="2" customWidth="1"/>
    <col min="16" max="16" width="0" style="88" hidden="1" customWidth="1"/>
    <col min="17" max="21" width="0" hidden="1" customWidth="1"/>
  </cols>
  <sheetData>
    <row r="1" spans="1:20" x14ac:dyDescent="0.3">
      <c r="B1" s="7"/>
      <c r="C1" s="8"/>
      <c r="D1" s="9" t="s">
        <v>0</v>
      </c>
      <c r="E1" s="9" t="s">
        <v>1</v>
      </c>
      <c r="F1" s="9"/>
      <c r="G1" s="7"/>
      <c r="H1" s="10"/>
      <c r="I1" s="10"/>
      <c r="J1" s="11" t="s">
        <v>2</v>
      </c>
      <c r="K1" s="10"/>
      <c r="L1" s="11"/>
      <c r="M1" s="11" t="s">
        <v>3</v>
      </c>
      <c r="N1" s="11"/>
      <c r="O1" s="13"/>
      <c r="R1" s="14" t="s">
        <v>4</v>
      </c>
      <c r="S1" s="14" t="s">
        <v>5</v>
      </c>
      <c r="T1" s="14" t="s">
        <v>6</v>
      </c>
    </row>
    <row r="2" spans="1:20" x14ac:dyDescent="0.3">
      <c r="B2" s="7"/>
      <c r="C2" s="15"/>
      <c r="D2" s="30" t="s">
        <v>7</v>
      </c>
      <c r="E2" s="110" t="s">
        <v>8</v>
      </c>
      <c r="F2" s="16"/>
      <c r="G2" s="7"/>
      <c r="H2" s="10"/>
      <c r="I2" s="10"/>
      <c r="J2" s="10"/>
      <c r="K2" s="10"/>
      <c r="M2" s="12"/>
      <c r="N2" s="12"/>
      <c r="O2" s="13"/>
      <c r="Q2" s="14" t="s">
        <v>9</v>
      </c>
      <c r="R2" s="17">
        <f>SUMIFS(L9:L72,Q9:Q72,"=1")</f>
        <v>27</v>
      </c>
      <c r="S2" s="14">
        <v>22</v>
      </c>
      <c r="T2" s="14">
        <v>26</v>
      </c>
    </row>
    <row r="3" spans="1:20" x14ac:dyDescent="0.3">
      <c r="B3" s="7"/>
      <c r="C3" s="18"/>
      <c r="D3" s="30" t="s">
        <v>10</v>
      </c>
      <c r="E3" s="110">
        <v>300</v>
      </c>
      <c r="F3" s="16"/>
      <c r="G3" s="7"/>
      <c r="H3" s="10"/>
      <c r="I3" s="10"/>
      <c r="J3" s="10"/>
      <c r="K3" s="19"/>
      <c r="M3" s="19"/>
      <c r="N3" s="20" t="s">
        <v>11</v>
      </c>
      <c r="O3" s="20" t="s">
        <v>12</v>
      </c>
      <c r="Q3" s="14" t="s">
        <v>13</v>
      </c>
      <c r="R3" s="17">
        <f>SUMIFS($L$9:$L$73,$Q$9:$Q$73,"=2")</f>
        <v>27</v>
      </c>
      <c r="S3" s="14">
        <v>27</v>
      </c>
      <c r="T3" s="14">
        <v>34</v>
      </c>
    </row>
    <row r="4" spans="1:20" x14ac:dyDescent="0.3">
      <c r="B4" s="7"/>
      <c r="C4" s="15"/>
      <c r="D4" s="16" t="s">
        <v>14</v>
      </c>
      <c r="E4" s="16" t="s">
        <v>15</v>
      </c>
      <c r="F4" s="16"/>
      <c r="G4" s="7"/>
      <c r="H4" s="10"/>
      <c r="I4" s="10"/>
      <c r="J4" s="10"/>
      <c r="K4" s="19" t="s">
        <v>16</v>
      </c>
      <c r="M4" s="19"/>
      <c r="N4" s="20">
        <f>SUM(H13,H20,H26,H32,H38,H43,H50,H57,H65,H68)</f>
        <v>1288</v>
      </c>
      <c r="O4" s="20">
        <f>SUM(J13,J20,J26,J32,J38,J43,J50,J57,J65,J68)</f>
        <v>421</v>
      </c>
      <c r="Q4" s="14" t="s">
        <v>17</v>
      </c>
      <c r="R4" s="17">
        <f>SUMIFS($L$9:$L$73,$Q$9:$Q$73,"=3")</f>
        <v>20</v>
      </c>
      <c r="S4" s="14">
        <v>15</v>
      </c>
      <c r="T4" s="14">
        <v>26</v>
      </c>
    </row>
    <row r="5" spans="1:20" x14ac:dyDescent="0.3">
      <c r="B5" s="7"/>
      <c r="C5" s="21"/>
      <c r="D5" s="22"/>
      <c r="E5" s="12"/>
      <c r="F5" s="22"/>
      <c r="G5" s="7"/>
      <c r="H5" s="10"/>
      <c r="I5" s="10"/>
      <c r="J5" s="10"/>
      <c r="K5" s="19"/>
      <c r="M5" s="19"/>
      <c r="N5" s="20"/>
      <c r="O5" s="23"/>
      <c r="Q5" s="14" t="s">
        <v>18</v>
      </c>
      <c r="R5" s="17">
        <f>SUMIFS($L$9:$L$73,$Q$9:$Q$73,"=4")</f>
        <v>25</v>
      </c>
      <c r="S5" s="14">
        <v>15</v>
      </c>
      <c r="T5" s="14">
        <v>26</v>
      </c>
    </row>
    <row r="6" spans="1:20" ht="19.5" customHeight="1" x14ac:dyDescent="0.3">
      <c r="A6" s="24" t="s">
        <v>19</v>
      </c>
      <c r="B6" s="25"/>
      <c r="D6" s="26"/>
      <c r="E6" s="26"/>
      <c r="F6" s="26"/>
      <c r="K6" s="27"/>
      <c r="L6" s="26"/>
      <c r="M6" s="2"/>
      <c r="N6" s="26"/>
      <c r="Q6" s="14" t="s">
        <v>20</v>
      </c>
      <c r="R6" s="14">
        <f>SUM(R2:R5)</f>
        <v>99</v>
      </c>
    </row>
    <row r="7" spans="1:20" ht="31.5" customHeight="1" x14ac:dyDescent="0.3">
      <c r="A7" s="123" t="s">
        <v>21</v>
      </c>
      <c r="B7" s="114" t="s">
        <v>22</v>
      </c>
      <c r="C7" s="114" t="s">
        <v>23</v>
      </c>
      <c r="D7" s="119" t="s">
        <v>24</v>
      </c>
      <c r="E7" s="119" t="s">
        <v>25</v>
      </c>
      <c r="F7" s="119" t="s">
        <v>26</v>
      </c>
      <c r="G7" s="114" t="s">
        <v>27</v>
      </c>
      <c r="H7" s="114" t="s">
        <v>28</v>
      </c>
      <c r="I7" s="114"/>
      <c r="J7" s="114" t="s">
        <v>29</v>
      </c>
      <c r="K7" s="114"/>
      <c r="L7" s="121" t="s">
        <v>30</v>
      </c>
      <c r="M7" s="114" t="s">
        <v>31</v>
      </c>
      <c r="N7" s="114" t="s">
        <v>32</v>
      </c>
      <c r="O7" s="116" t="s">
        <v>33</v>
      </c>
    </row>
    <row r="8" spans="1:20" ht="23.25" customHeight="1" x14ac:dyDescent="0.3">
      <c r="A8" s="124"/>
      <c r="B8" s="115"/>
      <c r="C8" s="115"/>
      <c r="D8" s="120"/>
      <c r="E8" s="120"/>
      <c r="F8" s="120"/>
      <c r="G8" s="115"/>
      <c r="H8" s="31" t="s">
        <v>34</v>
      </c>
      <c r="I8" s="32" t="s">
        <v>35</v>
      </c>
      <c r="J8" s="31" t="s">
        <v>34</v>
      </c>
      <c r="K8" s="32" t="s">
        <v>35</v>
      </c>
      <c r="L8" s="122"/>
      <c r="M8" s="115"/>
      <c r="N8" s="115"/>
      <c r="O8" s="117"/>
      <c r="Q8" s="14" t="s">
        <v>36</v>
      </c>
      <c r="S8" s="118" t="s">
        <v>37</v>
      </c>
      <c r="T8" s="118"/>
    </row>
    <row r="9" spans="1:20" ht="30" x14ac:dyDescent="0.3">
      <c r="A9" s="33">
        <v>1</v>
      </c>
      <c r="B9" s="34" t="s">
        <v>38</v>
      </c>
      <c r="C9" s="35" t="s">
        <v>39</v>
      </c>
      <c r="D9" s="36" t="s">
        <v>40</v>
      </c>
      <c r="E9" s="37"/>
      <c r="F9" s="35" t="s">
        <v>220</v>
      </c>
      <c r="G9" s="37" t="s">
        <v>41</v>
      </c>
      <c r="H9" s="38">
        <v>0</v>
      </c>
      <c r="I9" s="38">
        <v>3</v>
      </c>
      <c r="J9" s="38">
        <v>0</v>
      </c>
      <c r="K9" s="38">
        <v>13</v>
      </c>
      <c r="L9" s="39">
        <v>4</v>
      </c>
      <c r="M9" s="40" t="s">
        <v>42</v>
      </c>
      <c r="N9" s="40" t="s">
        <v>43</v>
      </c>
      <c r="O9" s="37" t="s">
        <v>210</v>
      </c>
      <c r="P9" s="88" t="s">
        <v>206</v>
      </c>
      <c r="Q9" s="14">
        <v>1</v>
      </c>
      <c r="S9" s="118"/>
      <c r="T9" s="118"/>
    </row>
    <row r="10" spans="1:20" ht="28.5" x14ac:dyDescent="0.3">
      <c r="A10" s="33">
        <v>1</v>
      </c>
      <c r="B10" s="34" t="s">
        <v>44</v>
      </c>
      <c r="C10" s="35" t="s">
        <v>45</v>
      </c>
      <c r="D10" s="35" t="s">
        <v>46</v>
      </c>
      <c r="E10" s="37"/>
      <c r="F10" s="35" t="s">
        <v>3</v>
      </c>
      <c r="G10" s="37" t="s">
        <v>47</v>
      </c>
      <c r="H10" s="38">
        <v>2</v>
      </c>
      <c r="I10" s="38">
        <v>2</v>
      </c>
      <c r="J10" s="38">
        <v>9</v>
      </c>
      <c r="K10" s="38">
        <v>9</v>
      </c>
      <c r="L10" s="39">
        <v>4</v>
      </c>
      <c r="M10" s="40" t="s">
        <v>48</v>
      </c>
      <c r="N10" s="40" t="s">
        <v>43</v>
      </c>
      <c r="O10" s="37" t="s">
        <v>207</v>
      </c>
      <c r="P10" s="88" t="s">
        <v>206</v>
      </c>
      <c r="Q10" s="14">
        <v>1</v>
      </c>
    </row>
    <row r="11" spans="1:20" ht="28.5" x14ac:dyDescent="0.3">
      <c r="A11" s="33">
        <v>1</v>
      </c>
      <c r="B11" s="34" t="s">
        <v>49</v>
      </c>
      <c r="C11" s="35" t="s">
        <v>50</v>
      </c>
      <c r="D11" s="35" t="s">
        <v>51</v>
      </c>
      <c r="E11" s="37"/>
      <c r="F11" s="70" t="s">
        <v>216</v>
      </c>
      <c r="G11" s="102" t="s">
        <v>47</v>
      </c>
      <c r="H11" s="38">
        <v>3</v>
      </c>
      <c r="I11" s="38">
        <v>0</v>
      </c>
      <c r="J11" s="38">
        <v>13</v>
      </c>
      <c r="K11" s="38">
        <v>0</v>
      </c>
      <c r="L11" s="39">
        <v>4</v>
      </c>
      <c r="M11" s="40" t="s">
        <v>48</v>
      </c>
      <c r="N11" s="40" t="s">
        <v>43</v>
      </c>
      <c r="O11" s="40" t="s">
        <v>208</v>
      </c>
      <c r="P11" s="88" t="s">
        <v>206</v>
      </c>
      <c r="Q11" s="14">
        <v>1</v>
      </c>
      <c r="T11" s="29"/>
    </row>
    <row r="12" spans="1:20" x14ac:dyDescent="0.3">
      <c r="A12" s="41"/>
      <c r="B12" s="42"/>
      <c r="C12" s="42"/>
      <c r="D12" s="42"/>
      <c r="E12" s="45"/>
      <c r="F12" s="42"/>
      <c r="G12" s="42"/>
      <c r="H12" s="43">
        <f>SUM(H9:H11)</f>
        <v>5</v>
      </c>
      <c r="I12" s="43">
        <f>SUM(I9:I11)</f>
        <v>5</v>
      </c>
      <c r="J12" s="43">
        <f>SUM(J9:J11)</f>
        <v>22</v>
      </c>
      <c r="K12" s="43">
        <f>SUM(K9:K11)</f>
        <v>22</v>
      </c>
      <c r="L12" s="90">
        <f>SUM(L9:L11)</f>
        <v>12</v>
      </c>
      <c r="M12" s="44"/>
      <c r="N12" s="44"/>
      <c r="O12" s="45"/>
      <c r="P12" s="88" t="s">
        <v>206</v>
      </c>
    </row>
    <row r="13" spans="1:20" ht="28.5" x14ac:dyDescent="0.3">
      <c r="A13" s="41"/>
      <c r="B13" s="42"/>
      <c r="C13" s="42"/>
      <c r="D13" s="42"/>
      <c r="E13" s="45"/>
      <c r="F13" s="42"/>
      <c r="G13" s="46" t="s">
        <v>53</v>
      </c>
      <c r="H13" s="111">
        <f>SUM(H12:I12)*14</f>
        <v>140</v>
      </c>
      <c r="I13" s="111"/>
      <c r="J13" s="111">
        <f>SUM(J12:K12)</f>
        <v>44</v>
      </c>
      <c r="K13" s="111"/>
      <c r="L13" s="90"/>
      <c r="M13" s="44"/>
      <c r="N13" s="44"/>
      <c r="O13" s="45"/>
      <c r="P13" s="88" t="s">
        <v>206</v>
      </c>
    </row>
    <row r="14" spans="1:20" x14ac:dyDescent="0.3">
      <c r="A14" s="47">
        <v>2</v>
      </c>
      <c r="B14" s="48" t="s">
        <v>54</v>
      </c>
      <c r="C14" s="49" t="s">
        <v>55</v>
      </c>
      <c r="D14" s="49" t="s">
        <v>56</v>
      </c>
      <c r="E14" s="50"/>
      <c r="F14" s="49" t="s">
        <v>57</v>
      </c>
      <c r="G14" s="50" t="s">
        <v>47</v>
      </c>
      <c r="H14" s="51">
        <v>0</v>
      </c>
      <c r="I14" s="51">
        <v>2</v>
      </c>
      <c r="J14" s="51">
        <v>0</v>
      </c>
      <c r="K14" s="51">
        <v>9</v>
      </c>
      <c r="L14" s="52">
        <v>3</v>
      </c>
      <c r="M14" s="53" t="s">
        <v>42</v>
      </c>
      <c r="N14" s="53" t="s">
        <v>43</v>
      </c>
      <c r="O14" s="54" t="s">
        <v>58</v>
      </c>
      <c r="P14" s="88" t="s">
        <v>206</v>
      </c>
      <c r="Q14" s="14">
        <v>1</v>
      </c>
    </row>
    <row r="15" spans="1:20" ht="28.5" x14ac:dyDescent="0.3">
      <c r="A15" s="47">
        <v>2</v>
      </c>
      <c r="B15" s="55" t="s">
        <v>59</v>
      </c>
      <c r="C15" s="49" t="s">
        <v>60</v>
      </c>
      <c r="D15" s="49" t="s">
        <v>61</v>
      </c>
      <c r="E15" s="50"/>
      <c r="F15" s="49" t="s">
        <v>62</v>
      </c>
      <c r="G15" s="50" t="s">
        <v>47</v>
      </c>
      <c r="H15" s="51">
        <v>1</v>
      </c>
      <c r="I15" s="51">
        <v>1</v>
      </c>
      <c r="J15" s="51">
        <v>5</v>
      </c>
      <c r="K15" s="51">
        <v>5</v>
      </c>
      <c r="L15" s="52">
        <v>3</v>
      </c>
      <c r="M15" s="53" t="s">
        <v>48</v>
      </c>
      <c r="N15" s="53" t="s">
        <v>43</v>
      </c>
      <c r="O15" s="53" t="s">
        <v>63</v>
      </c>
      <c r="P15" s="88" t="s">
        <v>206</v>
      </c>
      <c r="Q15" s="14">
        <v>1</v>
      </c>
    </row>
    <row r="16" spans="1:20" x14ac:dyDescent="0.3">
      <c r="A16" s="47">
        <v>2</v>
      </c>
      <c r="B16" s="48" t="s">
        <v>64</v>
      </c>
      <c r="C16" s="48" t="s">
        <v>65</v>
      </c>
      <c r="D16" s="49" t="s">
        <v>66</v>
      </c>
      <c r="E16" s="57"/>
      <c r="F16" s="56" t="s">
        <v>67</v>
      </c>
      <c r="G16" s="57" t="s">
        <v>47</v>
      </c>
      <c r="H16" s="58">
        <v>2</v>
      </c>
      <c r="I16" s="58">
        <v>1</v>
      </c>
      <c r="J16" s="58">
        <v>9</v>
      </c>
      <c r="K16" s="58">
        <v>5</v>
      </c>
      <c r="L16" s="59">
        <v>3</v>
      </c>
      <c r="M16" s="54" t="s">
        <v>48</v>
      </c>
      <c r="N16" s="54" t="s">
        <v>43</v>
      </c>
      <c r="O16" s="54"/>
      <c r="P16" s="88" t="s">
        <v>206</v>
      </c>
      <c r="Q16" s="14">
        <v>2</v>
      </c>
    </row>
    <row r="17" spans="1:17" x14ac:dyDescent="0.3">
      <c r="A17" s="47">
        <v>2</v>
      </c>
      <c r="B17" s="49" t="s">
        <v>68</v>
      </c>
      <c r="C17" s="49" t="s">
        <v>69</v>
      </c>
      <c r="D17" s="49" t="s">
        <v>70</v>
      </c>
      <c r="E17" s="50"/>
      <c r="F17" s="49" t="s">
        <v>221</v>
      </c>
      <c r="G17" s="50" t="s">
        <v>71</v>
      </c>
      <c r="H17" s="51">
        <v>2</v>
      </c>
      <c r="I17" s="51">
        <v>0</v>
      </c>
      <c r="J17" s="51">
        <v>9</v>
      </c>
      <c r="K17" s="51">
        <v>0</v>
      </c>
      <c r="L17" s="52">
        <v>3</v>
      </c>
      <c r="M17" s="53" t="s">
        <v>42</v>
      </c>
      <c r="N17" s="53" t="s">
        <v>43</v>
      </c>
      <c r="O17" s="53" t="s">
        <v>72</v>
      </c>
      <c r="P17" s="88" t="s">
        <v>206</v>
      </c>
      <c r="Q17" s="14">
        <v>1</v>
      </c>
    </row>
    <row r="18" spans="1:17" ht="28.5" x14ac:dyDescent="0.3">
      <c r="A18" s="47">
        <v>2</v>
      </c>
      <c r="B18" s="49"/>
      <c r="C18" s="49" t="s">
        <v>73</v>
      </c>
      <c r="D18" s="49" t="s">
        <v>74</v>
      </c>
      <c r="E18" s="50"/>
      <c r="F18" s="49"/>
      <c r="G18" s="49"/>
      <c r="H18" s="51">
        <v>0</v>
      </c>
      <c r="I18" s="51">
        <v>1</v>
      </c>
      <c r="J18" s="51">
        <v>0</v>
      </c>
      <c r="K18" s="51">
        <v>5</v>
      </c>
      <c r="L18" s="52">
        <v>2</v>
      </c>
      <c r="M18" s="53"/>
      <c r="N18" s="53" t="s">
        <v>75</v>
      </c>
      <c r="O18" s="50"/>
      <c r="P18" s="88" t="s">
        <v>206</v>
      </c>
    </row>
    <row r="19" spans="1:17" x14ac:dyDescent="0.3">
      <c r="A19" s="41"/>
      <c r="B19" s="42"/>
      <c r="C19" s="42"/>
      <c r="D19" s="42"/>
      <c r="E19" s="45"/>
      <c r="F19" s="42"/>
      <c r="G19" s="42"/>
      <c r="H19" s="43">
        <f>SUM(H14:H18)</f>
        <v>5</v>
      </c>
      <c r="I19" s="43">
        <f>SUM(I14:I18)</f>
        <v>5</v>
      </c>
      <c r="J19" s="43">
        <f>SUM(J14:J18)</f>
        <v>23</v>
      </c>
      <c r="K19" s="43">
        <f>SUM(K14:K18)</f>
        <v>24</v>
      </c>
      <c r="L19" s="43">
        <f>SUM(L14:L18)</f>
        <v>14</v>
      </c>
      <c r="M19" s="44"/>
      <c r="N19" s="44"/>
      <c r="O19" s="45"/>
      <c r="P19" s="88" t="s">
        <v>206</v>
      </c>
    </row>
    <row r="20" spans="1:17" ht="28.5" x14ac:dyDescent="0.3">
      <c r="A20" s="41"/>
      <c r="B20" s="42"/>
      <c r="C20" s="42"/>
      <c r="D20" s="42"/>
      <c r="E20" s="45"/>
      <c r="F20" s="42"/>
      <c r="G20" s="46" t="s">
        <v>53</v>
      </c>
      <c r="H20" s="111">
        <f>SUM(H19:I19)*14</f>
        <v>140</v>
      </c>
      <c r="I20" s="111"/>
      <c r="J20" s="111">
        <f>SUM(J19:K19)</f>
        <v>47</v>
      </c>
      <c r="K20" s="111"/>
      <c r="L20" s="43"/>
      <c r="M20" s="44"/>
      <c r="N20" s="44"/>
      <c r="O20" s="45"/>
      <c r="P20" s="88" t="s">
        <v>206</v>
      </c>
    </row>
    <row r="21" spans="1:17" ht="28.5" x14ac:dyDescent="0.3">
      <c r="A21" s="33">
        <v>3</v>
      </c>
      <c r="B21" s="34" t="s">
        <v>76</v>
      </c>
      <c r="C21" s="34" t="s">
        <v>77</v>
      </c>
      <c r="D21" s="34" t="s">
        <v>78</v>
      </c>
      <c r="E21" s="60"/>
      <c r="F21" s="34" t="s">
        <v>79</v>
      </c>
      <c r="G21" s="60" t="s">
        <v>52</v>
      </c>
      <c r="H21" s="61">
        <v>2</v>
      </c>
      <c r="I21" s="61">
        <v>0</v>
      </c>
      <c r="J21" s="61">
        <v>9</v>
      </c>
      <c r="K21" s="61">
        <v>0</v>
      </c>
      <c r="L21" s="62">
        <v>3</v>
      </c>
      <c r="M21" s="63" t="s">
        <v>42</v>
      </c>
      <c r="N21" s="63" t="s">
        <v>43</v>
      </c>
      <c r="O21" s="37" t="s">
        <v>80</v>
      </c>
      <c r="P21" s="88" t="s">
        <v>206</v>
      </c>
      <c r="Q21" s="14">
        <v>1</v>
      </c>
    </row>
    <row r="22" spans="1:17" ht="28.5" x14ac:dyDescent="0.3">
      <c r="A22" s="33">
        <v>3</v>
      </c>
      <c r="B22" s="34" t="s">
        <v>81</v>
      </c>
      <c r="C22" s="35" t="s">
        <v>193</v>
      </c>
      <c r="D22" s="35" t="s">
        <v>194</v>
      </c>
      <c r="E22" s="37"/>
      <c r="F22" s="35" t="s">
        <v>222</v>
      </c>
      <c r="G22" s="37" t="s">
        <v>47</v>
      </c>
      <c r="H22" s="38">
        <v>2</v>
      </c>
      <c r="I22" s="38">
        <v>2</v>
      </c>
      <c r="J22" s="38">
        <v>9</v>
      </c>
      <c r="K22" s="38">
        <v>9</v>
      </c>
      <c r="L22" s="39">
        <v>4</v>
      </c>
      <c r="M22" s="40" t="s">
        <v>48</v>
      </c>
      <c r="N22" s="40" t="s">
        <v>43</v>
      </c>
      <c r="O22" s="40" t="s">
        <v>209</v>
      </c>
      <c r="P22" s="88" t="s">
        <v>206</v>
      </c>
      <c r="Q22" s="14">
        <v>2</v>
      </c>
    </row>
    <row r="23" spans="1:17" x14ac:dyDescent="0.3">
      <c r="A23" s="33">
        <v>3</v>
      </c>
      <c r="B23" s="34" t="s">
        <v>82</v>
      </c>
      <c r="C23" s="35" t="s">
        <v>83</v>
      </c>
      <c r="D23" s="35" t="s">
        <v>84</v>
      </c>
      <c r="E23" s="60"/>
      <c r="F23" s="34" t="s">
        <v>223</v>
      </c>
      <c r="G23" s="60" t="s">
        <v>47</v>
      </c>
      <c r="H23" s="38">
        <v>2</v>
      </c>
      <c r="I23" s="38">
        <v>1</v>
      </c>
      <c r="J23" s="61">
        <v>9</v>
      </c>
      <c r="K23" s="61">
        <v>5</v>
      </c>
      <c r="L23" s="62">
        <v>4</v>
      </c>
      <c r="M23" s="61" t="s">
        <v>48</v>
      </c>
      <c r="N23" s="61" t="s">
        <v>43</v>
      </c>
      <c r="O23" s="40" t="s">
        <v>85</v>
      </c>
      <c r="P23" s="88" t="s">
        <v>206</v>
      </c>
      <c r="Q23" s="14">
        <v>2</v>
      </c>
    </row>
    <row r="24" spans="1:17" ht="28.5" x14ac:dyDescent="0.3">
      <c r="A24" s="33">
        <v>3</v>
      </c>
      <c r="B24" s="35"/>
      <c r="C24" s="35" t="s">
        <v>73</v>
      </c>
      <c r="D24" s="35" t="s">
        <v>74</v>
      </c>
      <c r="E24" s="37"/>
      <c r="F24" s="35"/>
      <c r="G24" s="35"/>
      <c r="H24" s="38">
        <v>0</v>
      </c>
      <c r="I24" s="38">
        <v>1</v>
      </c>
      <c r="J24" s="38">
        <v>0</v>
      </c>
      <c r="K24" s="38">
        <v>5</v>
      </c>
      <c r="L24" s="39">
        <v>2</v>
      </c>
      <c r="M24" s="40"/>
      <c r="N24" s="40" t="s">
        <v>75</v>
      </c>
      <c r="O24" s="37"/>
      <c r="P24" s="88" t="s">
        <v>206</v>
      </c>
    </row>
    <row r="25" spans="1:17" x14ac:dyDescent="0.3">
      <c r="A25" s="41"/>
      <c r="B25" s="42"/>
      <c r="C25" s="42"/>
      <c r="D25" s="42"/>
      <c r="E25" s="45"/>
      <c r="F25" s="42"/>
      <c r="G25" s="42"/>
      <c r="H25" s="43">
        <f>SUM(H21:H24)</f>
        <v>6</v>
      </c>
      <c r="I25" s="43">
        <f>SUM(I21:I24)</f>
        <v>4</v>
      </c>
      <c r="J25" s="43">
        <f>SUM(J21:J24)</f>
        <v>27</v>
      </c>
      <c r="K25" s="43">
        <f>SUM(K21:K24)</f>
        <v>19</v>
      </c>
      <c r="L25" s="43">
        <f>SUM(L21:L24)</f>
        <v>13</v>
      </c>
      <c r="M25" s="44"/>
      <c r="N25" s="44"/>
      <c r="O25" s="45"/>
      <c r="P25" s="88" t="s">
        <v>206</v>
      </c>
    </row>
    <row r="26" spans="1:17" ht="28.5" x14ac:dyDescent="0.3">
      <c r="A26" s="41"/>
      <c r="B26" s="42"/>
      <c r="C26" s="42"/>
      <c r="D26" s="42"/>
      <c r="E26" s="45"/>
      <c r="F26" s="42"/>
      <c r="G26" s="46" t="s">
        <v>53</v>
      </c>
      <c r="H26" s="111">
        <f>SUM(H25:I25)*14</f>
        <v>140</v>
      </c>
      <c r="I26" s="111"/>
      <c r="J26" s="111">
        <f>SUM(J25:K25)</f>
        <v>46</v>
      </c>
      <c r="K26" s="111"/>
      <c r="L26" s="43"/>
      <c r="M26" s="44"/>
      <c r="N26" s="44"/>
      <c r="O26" s="45"/>
      <c r="P26" s="88" t="s">
        <v>206</v>
      </c>
    </row>
    <row r="27" spans="1:17" ht="28.5" x14ac:dyDescent="0.3">
      <c r="A27" s="47">
        <v>4</v>
      </c>
      <c r="B27" s="48" t="s">
        <v>86</v>
      </c>
      <c r="C27" s="48" t="s">
        <v>87</v>
      </c>
      <c r="D27" s="48" t="s">
        <v>88</v>
      </c>
      <c r="E27" s="57"/>
      <c r="F27" s="48" t="s">
        <v>89</v>
      </c>
      <c r="G27" s="57" t="s">
        <v>47</v>
      </c>
      <c r="H27" s="58">
        <v>2</v>
      </c>
      <c r="I27" s="50">
        <v>2</v>
      </c>
      <c r="J27" s="58">
        <v>9</v>
      </c>
      <c r="K27" s="51">
        <v>9</v>
      </c>
      <c r="L27" s="59">
        <v>4</v>
      </c>
      <c r="M27" s="54" t="s">
        <v>48</v>
      </c>
      <c r="N27" s="54" t="s">
        <v>43</v>
      </c>
      <c r="O27" s="54" t="s">
        <v>90</v>
      </c>
      <c r="P27" s="88" t="s">
        <v>206</v>
      </c>
      <c r="Q27" s="14">
        <v>3</v>
      </c>
    </row>
    <row r="28" spans="1:17" x14ac:dyDescent="0.3">
      <c r="A28" s="47">
        <v>4</v>
      </c>
      <c r="B28" s="48" t="s">
        <v>91</v>
      </c>
      <c r="C28" s="49" t="s">
        <v>92</v>
      </c>
      <c r="D28" s="49" t="s">
        <v>93</v>
      </c>
      <c r="E28" s="50"/>
      <c r="F28" s="49" t="s">
        <v>94</v>
      </c>
      <c r="G28" s="50" t="s">
        <v>47</v>
      </c>
      <c r="H28" s="50">
        <v>1</v>
      </c>
      <c r="I28" s="50">
        <v>2</v>
      </c>
      <c r="J28" s="50">
        <v>5</v>
      </c>
      <c r="K28" s="50">
        <v>9</v>
      </c>
      <c r="L28" s="64">
        <v>3</v>
      </c>
      <c r="M28" s="50" t="s">
        <v>42</v>
      </c>
      <c r="N28" s="50" t="s">
        <v>43</v>
      </c>
      <c r="O28" s="50" t="s">
        <v>95</v>
      </c>
      <c r="P28" s="88" t="s">
        <v>206</v>
      </c>
      <c r="Q28" s="14">
        <v>1</v>
      </c>
    </row>
    <row r="29" spans="1:17" x14ac:dyDescent="0.3">
      <c r="A29" s="47">
        <v>4</v>
      </c>
      <c r="B29" s="48" t="s">
        <v>96</v>
      </c>
      <c r="C29" s="48" t="s">
        <v>97</v>
      </c>
      <c r="D29" s="65" t="s">
        <v>98</v>
      </c>
      <c r="E29" s="107"/>
      <c r="F29" s="48" t="s">
        <v>99</v>
      </c>
      <c r="G29" s="57" t="s">
        <v>47</v>
      </c>
      <c r="H29" s="58">
        <v>2</v>
      </c>
      <c r="I29" s="58">
        <v>1</v>
      </c>
      <c r="J29" s="58">
        <v>9</v>
      </c>
      <c r="K29" s="58">
        <v>5</v>
      </c>
      <c r="L29" s="59">
        <v>3</v>
      </c>
      <c r="M29" s="54" t="s">
        <v>48</v>
      </c>
      <c r="N29" s="54" t="s">
        <v>43</v>
      </c>
      <c r="O29" s="50" t="s">
        <v>100</v>
      </c>
      <c r="P29" s="88" t="s">
        <v>206</v>
      </c>
      <c r="Q29" s="14">
        <v>4</v>
      </c>
    </row>
    <row r="30" spans="1:17" s="100" customFormat="1" x14ac:dyDescent="0.3">
      <c r="A30" s="92">
        <v>4</v>
      </c>
      <c r="B30" s="93" t="s">
        <v>101</v>
      </c>
      <c r="C30" s="93" t="s">
        <v>204</v>
      </c>
      <c r="D30" s="93" t="s">
        <v>205</v>
      </c>
      <c r="E30" s="98"/>
      <c r="F30" s="93" t="s">
        <v>94</v>
      </c>
      <c r="G30" s="94" t="s">
        <v>47</v>
      </c>
      <c r="H30" s="95">
        <v>0</v>
      </c>
      <c r="I30" s="95">
        <v>2</v>
      </c>
      <c r="J30" s="95">
        <v>0</v>
      </c>
      <c r="K30" s="95">
        <v>9</v>
      </c>
      <c r="L30" s="96">
        <v>3</v>
      </c>
      <c r="M30" s="97" t="s">
        <v>42</v>
      </c>
      <c r="N30" s="97" t="s">
        <v>43</v>
      </c>
      <c r="O30" s="98" t="s">
        <v>102</v>
      </c>
      <c r="P30" s="99" t="s">
        <v>206</v>
      </c>
    </row>
    <row r="31" spans="1:17" x14ac:dyDescent="0.3">
      <c r="A31" s="41"/>
      <c r="B31" s="42"/>
      <c r="C31" s="42"/>
      <c r="D31" s="42"/>
      <c r="E31" s="45"/>
      <c r="F31" s="42"/>
      <c r="G31" s="42"/>
      <c r="H31" s="43">
        <f>SUM(H27:H30)</f>
        <v>5</v>
      </c>
      <c r="I31" s="43">
        <f>SUM(I27:I30)</f>
        <v>7</v>
      </c>
      <c r="J31" s="43">
        <f>SUM(J27:J30)</f>
        <v>23</v>
      </c>
      <c r="K31" s="43">
        <f>SUM(K27:K30)</f>
        <v>32</v>
      </c>
      <c r="L31" s="43">
        <f>SUM(L27:L30)</f>
        <v>13</v>
      </c>
      <c r="M31" s="44"/>
      <c r="N31" s="44"/>
      <c r="O31" s="45"/>
      <c r="P31" s="88" t="s">
        <v>206</v>
      </c>
    </row>
    <row r="32" spans="1:17" ht="28.5" x14ac:dyDescent="0.3">
      <c r="A32" s="41"/>
      <c r="B32" s="42"/>
      <c r="C32" s="42"/>
      <c r="D32" s="42"/>
      <c r="E32" s="45"/>
      <c r="F32" s="42"/>
      <c r="G32" s="46" t="s">
        <v>53</v>
      </c>
      <c r="H32" s="111">
        <f>SUM(H31:I31)*14</f>
        <v>168</v>
      </c>
      <c r="I32" s="111"/>
      <c r="J32" s="111">
        <f>SUM(J31:K31)</f>
        <v>55</v>
      </c>
      <c r="K32" s="111"/>
      <c r="L32" s="43"/>
      <c r="M32" s="44"/>
      <c r="N32" s="44"/>
      <c r="O32" s="45"/>
      <c r="P32" s="88" t="s">
        <v>206</v>
      </c>
    </row>
    <row r="33" spans="1:17" x14ac:dyDescent="0.3">
      <c r="A33" s="33">
        <v>5</v>
      </c>
      <c r="B33" s="66" t="s">
        <v>103</v>
      </c>
      <c r="C33" s="66" t="s">
        <v>104</v>
      </c>
      <c r="D33" s="66" t="s">
        <v>105</v>
      </c>
      <c r="E33" s="69"/>
      <c r="F33" s="66" t="s">
        <v>224</v>
      </c>
      <c r="G33" s="60" t="s">
        <v>47</v>
      </c>
      <c r="H33" s="67">
        <v>1</v>
      </c>
      <c r="I33" s="67">
        <v>2</v>
      </c>
      <c r="J33" s="67">
        <v>5</v>
      </c>
      <c r="K33" s="67">
        <v>9</v>
      </c>
      <c r="L33" s="68">
        <v>3</v>
      </c>
      <c r="M33" s="63" t="s">
        <v>42</v>
      </c>
      <c r="N33" s="67" t="s">
        <v>43</v>
      </c>
      <c r="O33" s="69"/>
      <c r="P33" s="88" t="s">
        <v>206</v>
      </c>
      <c r="Q33" s="14">
        <v>3</v>
      </c>
    </row>
    <row r="34" spans="1:17" ht="28.5" x14ac:dyDescent="0.3">
      <c r="A34" s="33">
        <v>5</v>
      </c>
      <c r="B34" s="34" t="s">
        <v>106</v>
      </c>
      <c r="C34" s="34" t="s">
        <v>197</v>
      </c>
      <c r="D34" s="35" t="s">
        <v>198</v>
      </c>
      <c r="E34" s="40" t="s">
        <v>81</v>
      </c>
      <c r="F34" s="34" t="s">
        <v>222</v>
      </c>
      <c r="G34" s="60" t="s">
        <v>47</v>
      </c>
      <c r="H34" s="61">
        <v>1</v>
      </c>
      <c r="I34" s="61">
        <v>2</v>
      </c>
      <c r="J34" s="61">
        <v>5</v>
      </c>
      <c r="K34" s="61">
        <v>9</v>
      </c>
      <c r="L34" s="62">
        <v>3</v>
      </c>
      <c r="M34" s="63" t="s">
        <v>42</v>
      </c>
      <c r="N34" s="63" t="s">
        <v>43</v>
      </c>
      <c r="O34" s="67"/>
      <c r="P34" s="88" t="s">
        <v>206</v>
      </c>
      <c r="Q34" s="14">
        <v>2</v>
      </c>
    </row>
    <row r="35" spans="1:17" x14ac:dyDescent="0.3">
      <c r="A35" s="33">
        <v>5</v>
      </c>
      <c r="B35" s="35" t="s">
        <v>107</v>
      </c>
      <c r="C35" s="35" t="s">
        <v>108</v>
      </c>
      <c r="D35" s="35" t="s">
        <v>109</v>
      </c>
      <c r="E35" s="37"/>
      <c r="F35" s="70" t="s">
        <v>110</v>
      </c>
      <c r="G35" s="37" t="s">
        <v>47</v>
      </c>
      <c r="H35" s="38">
        <v>2</v>
      </c>
      <c r="I35" s="38">
        <v>2</v>
      </c>
      <c r="J35" s="38">
        <v>9</v>
      </c>
      <c r="K35" s="38">
        <v>9</v>
      </c>
      <c r="L35" s="39">
        <v>4</v>
      </c>
      <c r="M35" s="40" t="s">
        <v>42</v>
      </c>
      <c r="N35" s="40" t="s">
        <v>43</v>
      </c>
      <c r="O35" s="67" t="s">
        <v>111</v>
      </c>
      <c r="P35" s="88" t="s">
        <v>206</v>
      </c>
      <c r="Q35" s="14">
        <v>2</v>
      </c>
    </row>
    <row r="36" spans="1:17" s="100" customFormat="1" x14ac:dyDescent="0.3">
      <c r="A36" s="101">
        <v>5</v>
      </c>
      <c r="B36" s="70" t="s">
        <v>112</v>
      </c>
      <c r="C36" s="70" t="s">
        <v>195</v>
      </c>
      <c r="D36" s="70" t="s">
        <v>196</v>
      </c>
      <c r="E36" s="102"/>
      <c r="F36" s="70" t="s">
        <v>94</v>
      </c>
      <c r="G36" s="102" t="s">
        <v>47</v>
      </c>
      <c r="H36" s="103">
        <v>0</v>
      </c>
      <c r="I36" s="103">
        <v>2</v>
      </c>
      <c r="J36" s="103">
        <v>0</v>
      </c>
      <c r="K36" s="103">
        <v>9</v>
      </c>
      <c r="L36" s="104">
        <v>3</v>
      </c>
      <c r="M36" s="105" t="s">
        <v>42</v>
      </c>
      <c r="N36" s="105" t="s">
        <v>43</v>
      </c>
      <c r="O36" s="102" t="s">
        <v>113</v>
      </c>
      <c r="P36" s="99" t="s">
        <v>206</v>
      </c>
    </row>
    <row r="37" spans="1:17" x14ac:dyDescent="0.3">
      <c r="A37" s="41"/>
      <c r="B37" s="42"/>
      <c r="C37" s="42"/>
      <c r="D37" s="42"/>
      <c r="E37" s="45"/>
      <c r="F37" s="42"/>
      <c r="G37" s="42"/>
      <c r="H37" s="43">
        <f>SUM(H33:H36)</f>
        <v>4</v>
      </c>
      <c r="I37" s="43">
        <f>SUM(I33:I36)</f>
        <v>8</v>
      </c>
      <c r="J37" s="43">
        <f>SUM(J33:J36)</f>
        <v>19</v>
      </c>
      <c r="K37" s="43">
        <f>SUM(K33:K36)</f>
        <v>36</v>
      </c>
      <c r="L37" s="43">
        <f>SUM(L33:L36)</f>
        <v>13</v>
      </c>
      <c r="M37" s="44"/>
      <c r="N37" s="44"/>
      <c r="O37" s="45"/>
      <c r="P37" s="88" t="s">
        <v>206</v>
      </c>
    </row>
    <row r="38" spans="1:17" ht="28.5" x14ac:dyDescent="0.3">
      <c r="A38" s="41"/>
      <c r="B38" s="42"/>
      <c r="C38" s="42"/>
      <c r="D38" s="42"/>
      <c r="E38" s="45"/>
      <c r="F38" s="42"/>
      <c r="G38" s="46" t="s">
        <v>53</v>
      </c>
      <c r="H38" s="111">
        <f>SUM(H37:I37)*14</f>
        <v>168</v>
      </c>
      <c r="I38" s="111"/>
      <c r="J38" s="111">
        <f>SUM(J37:K37)</f>
        <v>55</v>
      </c>
      <c r="K38" s="111"/>
      <c r="L38" s="43"/>
      <c r="M38" s="44"/>
      <c r="N38" s="44"/>
      <c r="O38" s="45"/>
      <c r="P38" s="88" t="s">
        <v>206</v>
      </c>
    </row>
    <row r="39" spans="1:17" ht="28.5" x14ac:dyDescent="0.3">
      <c r="A39" s="47">
        <v>6</v>
      </c>
      <c r="B39" s="49" t="s">
        <v>114</v>
      </c>
      <c r="C39" s="49" t="s">
        <v>115</v>
      </c>
      <c r="D39" s="49" t="s">
        <v>116</v>
      </c>
      <c r="E39" s="50"/>
      <c r="F39" s="49" t="s">
        <v>67</v>
      </c>
      <c r="G39" s="50" t="s">
        <v>47</v>
      </c>
      <c r="H39" s="50">
        <v>2</v>
      </c>
      <c r="I39" s="50">
        <v>2</v>
      </c>
      <c r="J39" s="50">
        <v>9</v>
      </c>
      <c r="K39" s="50">
        <v>9</v>
      </c>
      <c r="L39" s="64">
        <v>4</v>
      </c>
      <c r="M39" s="50" t="s">
        <v>42</v>
      </c>
      <c r="N39" s="50" t="s">
        <v>43</v>
      </c>
      <c r="O39" s="50" t="s">
        <v>117</v>
      </c>
      <c r="P39" s="88" t="s">
        <v>206</v>
      </c>
      <c r="Q39" s="14">
        <v>3</v>
      </c>
    </row>
    <row r="40" spans="1:17" ht="28.5" x14ac:dyDescent="0.3">
      <c r="A40" s="47">
        <v>6</v>
      </c>
      <c r="B40" s="49" t="s">
        <v>118</v>
      </c>
      <c r="C40" s="49" t="s">
        <v>119</v>
      </c>
      <c r="D40" s="49" t="s">
        <v>120</v>
      </c>
      <c r="E40" s="50"/>
      <c r="F40" s="49" t="s">
        <v>121</v>
      </c>
      <c r="G40" s="50" t="s">
        <v>47</v>
      </c>
      <c r="H40" s="50">
        <v>3</v>
      </c>
      <c r="I40" s="50">
        <v>3</v>
      </c>
      <c r="J40" s="50">
        <v>13</v>
      </c>
      <c r="K40" s="50">
        <v>13</v>
      </c>
      <c r="L40" s="64">
        <v>6</v>
      </c>
      <c r="M40" s="50" t="s">
        <v>42</v>
      </c>
      <c r="N40" s="50" t="s">
        <v>43</v>
      </c>
      <c r="O40" s="50" t="s">
        <v>211</v>
      </c>
      <c r="P40" s="88" t="s">
        <v>206</v>
      </c>
      <c r="Q40" s="14">
        <v>4</v>
      </c>
    </row>
    <row r="41" spans="1:17" s="100" customFormat="1" x14ac:dyDescent="0.3">
      <c r="A41" s="92">
        <v>6</v>
      </c>
      <c r="B41" s="93" t="s">
        <v>122</v>
      </c>
      <c r="C41" s="93" t="s">
        <v>202</v>
      </c>
      <c r="D41" s="93" t="s">
        <v>203</v>
      </c>
      <c r="E41" s="98"/>
      <c r="F41" s="93" t="s">
        <v>94</v>
      </c>
      <c r="G41" s="94" t="s">
        <v>47</v>
      </c>
      <c r="H41" s="95">
        <v>0</v>
      </c>
      <c r="I41" s="95">
        <v>1</v>
      </c>
      <c r="J41" s="95">
        <v>0</v>
      </c>
      <c r="K41" s="95">
        <v>5</v>
      </c>
      <c r="L41" s="96">
        <v>2</v>
      </c>
      <c r="M41" s="97" t="s">
        <v>42</v>
      </c>
      <c r="N41" s="97" t="s">
        <v>43</v>
      </c>
      <c r="O41" s="98" t="s">
        <v>123</v>
      </c>
      <c r="P41" s="99" t="s">
        <v>206</v>
      </c>
    </row>
    <row r="42" spans="1:17" x14ac:dyDescent="0.3">
      <c r="A42" s="41"/>
      <c r="B42" s="42"/>
      <c r="C42" s="42"/>
      <c r="D42" s="42"/>
      <c r="E42" s="45"/>
      <c r="F42" s="42"/>
      <c r="G42" s="42"/>
      <c r="H42" s="43">
        <f>SUM(H39:H41)</f>
        <v>5</v>
      </c>
      <c r="I42" s="43">
        <f>SUM(I39:I41)</f>
        <v>6</v>
      </c>
      <c r="J42" s="43">
        <f>SUM(J39:J41)</f>
        <v>22</v>
      </c>
      <c r="K42" s="43">
        <f>SUM(K39:K41)</f>
        <v>27</v>
      </c>
      <c r="L42" s="43">
        <f>SUM(L39:L41)</f>
        <v>12</v>
      </c>
      <c r="M42" s="44"/>
      <c r="N42" s="44"/>
      <c r="O42" s="45"/>
      <c r="P42" s="88" t="s">
        <v>206</v>
      </c>
    </row>
    <row r="43" spans="1:17" ht="28.5" x14ac:dyDescent="0.3">
      <c r="A43" s="41"/>
      <c r="B43" s="42"/>
      <c r="C43" s="42"/>
      <c r="D43" s="42"/>
      <c r="E43" s="45"/>
      <c r="F43" s="42"/>
      <c r="G43" s="46" t="s">
        <v>53</v>
      </c>
      <c r="H43" s="111">
        <f>SUM(H42:I42)*14</f>
        <v>154</v>
      </c>
      <c r="I43" s="111"/>
      <c r="J43" s="111">
        <f>SUM(J42:K42)</f>
        <v>49</v>
      </c>
      <c r="K43" s="111"/>
      <c r="L43" s="43"/>
      <c r="M43" s="44"/>
      <c r="N43" s="44"/>
      <c r="O43" s="45"/>
      <c r="P43" s="88" t="s">
        <v>206</v>
      </c>
    </row>
    <row r="44" spans="1:17" ht="28.5" x14ac:dyDescent="0.3">
      <c r="A44" s="33">
        <v>7</v>
      </c>
      <c r="B44" s="34" t="s">
        <v>124</v>
      </c>
      <c r="C44" s="34" t="s">
        <v>125</v>
      </c>
      <c r="D44" s="34" t="s">
        <v>126</v>
      </c>
      <c r="E44" s="60"/>
      <c r="F44" s="34" t="s">
        <v>218</v>
      </c>
      <c r="G44" s="60" t="s">
        <v>47</v>
      </c>
      <c r="H44" s="61">
        <v>2</v>
      </c>
      <c r="I44" s="61">
        <v>2</v>
      </c>
      <c r="J44" s="61">
        <v>9</v>
      </c>
      <c r="K44" s="61">
        <v>9</v>
      </c>
      <c r="L44" s="62">
        <v>4</v>
      </c>
      <c r="M44" s="63" t="s">
        <v>48</v>
      </c>
      <c r="N44" s="63" t="s">
        <v>43</v>
      </c>
      <c r="O44" s="40" t="s">
        <v>212</v>
      </c>
      <c r="P44" s="88" t="s">
        <v>206</v>
      </c>
      <c r="Q44" s="14">
        <v>2</v>
      </c>
    </row>
    <row r="45" spans="1:17" x14ac:dyDescent="0.3">
      <c r="A45" s="33">
        <v>7</v>
      </c>
      <c r="B45" s="71" t="s">
        <v>127</v>
      </c>
      <c r="C45" s="35" t="s">
        <v>128</v>
      </c>
      <c r="D45" s="35" t="s">
        <v>129</v>
      </c>
      <c r="E45" s="37"/>
      <c r="F45" s="71" t="s">
        <v>130</v>
      </c>
      <c r="G45" s="60" t="s">
        <v>71</v>
      </c>
      <c r="H45" s="72">
        <v>2</v>
      </c>
      <c r="I45" s="72">
        <v>0</v>
      </c>
      <c r="J45" s="72">
        <v>9</v>
      </c>
      <c r="K45" s="72">
        <v>0</v>
      </c>
      <c r="L45" s="73">
        <v>3</v>
      </c>
      <c r="M45" s="40" t="s">
        <v>48</v>
      </c>
      <c r="N45" s="40" t="s">
        <v>43</v>
      </c>
      <c r="O45" s="37" t="s">
        <v>131</v>
      </c>
      <c r="P45" s="88" t="s">
        <v>206</v>
      </c>
      <c r="Q45" s="14">
        <v>4</v>
      </c>
    </row>
    <row r="46" spans="1:17" ht="28.5" x14ac:dyDescent="0.3">
      <c r="A46" s="33">
        <v>7</v>
      </c>
      <c r="B46" s="71" t="s">
        <v>132</v>
      </c>
      <c r="C46" s="35" t="s">
        <v>133</v>
      </c>
      <c r="D46" s="35" t="s">
        <v>134</v>
      </c>
      <c r="E46" s="37"/>
      <c r="F46" s="71" t="s">
        <v>135</v>
      </c>
      <c r="G46" s="60" t="s">
        <v>47</v>
      </c>
      <c r="H46" s="72">
        <v>1</v>
      </c>
      <c r="I46" s="72">
        <v>2</v>
      </c>
      <c r="J46" s="72">
        <v>5</v>
      </c>
      <c r="K46" s="72">
        <v>9</v>
      </c>
      <c r="L46" s="73">
        <v>3</v>
      </c>
      <c r="M46" s="40" t="s">
        <v>42</v>
      </c>
      <c r="N46" s="40" t="s">
        <v>43</v>
      </c>
      <c r="O46" s="37" t="s">
        <v>136</v>
      </c>
      <c r="P46" s="88" t="s">
        <v>206</v>
      </c>
      <c r="Q46" s="14">
        <v>2</v>
      </c>
    </row>
    <row r="47" spans="1:17" x14ac:dyDescent="0.3">
      <c r="A47" s="33">
        <v>7</v>
      </c>
      <c r="B47" s="35" t="s">
        <v>137</v>
      </c>
      <c r="C47" s="36" t="s">
        <v>138</v>
      </c>
      <c r="D47" s="35" t="s">
        <v>201</v>
      </c>
      <c r="E47" s="37"/>
      <c r="F47" s="35" t="s">
        <v>3</v>
      </c>
      <c r="G47" s="60" t="s">
        <v>47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  <c r="M47" s="40" t="s">
        <v>42</v>
      </c>
      <c r="N47" s="40" t="s">
        <v>43</v>
      </c>
      <c r="O47" s="37"/>
      <c r="P47" s="88" t="s">
        <v>206</v>
      </c>
    </row>
    <row r="48" spans="1:17" s="100" customFormat="1" ht="28.5" x14ac:dyDescent="0.3">
      <c r="A48" s="101">
        <v>7</v>
      </c>
      <c r="B48" s="70" t="s">
        <v>139</v>
      </c>
      <c r="C48" s="70" t="s">
        <v>140</v>
      </c>
      <c r="D48" s="70" t="s">
        <v>141</v>
      </c>
      <c r="E48" s="102"/>
      <c r="F48" s="70" t="s">
        <v>94</v>
      </c>
      <c r="G48" s="106" t="s">
        <v>47</v>
      </c>
      <c r="H48" s="103">
        <v>0</v>
      </c>
      <c r="I48" s="103">
        <v>1</v>
      </c>
      <c r="J48" s="103">
        <v>0</v>
      </c>
      <c r="K48" s="103">
        <v>5</v>
      </c>
      <c r="L48" s="104">
        <v>2</v>
      </c>
      <c r="M48" s="105" t="s">
        <v>42</v>
      </c>
      <c r="N48" s="105" t="s">
        <v>43</v>
      </c>
      <c r="O48" s="102"/>
      <c r="P48" s="99" t="s">
        <v>206</v>
      </c>
    </row>
    <row r="49" spans="1:17" x14ac:dyDescent="0.3">
      <c r="A49" s="74"/>
      <c r="B49" s="75"/>
      <c r="C49" s="75"/>
      <c r="D49" s="75"/>
      <c r="E49" s="78"/>
      <c r="F49" s="75"/>
      <c r="G49" s="75"/>
      <c r="H49" s="76">
        <f>SUM(H44:H48)</f>
        <v>5</v>
      </c>
      <c r="I49" s="76">
        <f>SUM(I44:I48)</f>
        <v>5</v>
      </c>
      <c r="J49" s="43">
        <f>SUM(J44:J48)</f>
        <v>23</v>
      </c>
      <c r="K49" s="43">
        <f>SUM(K44:K48)</f>
        <v>23</v>
      </c>
      <c r="L49" s="76">
        <f>SUM(L44:L48)</f>
        <v>12</v>
      </c>
      <c r="M49" s="77"/>
      <c r="N49" s="77"/>
      <c r="O49" s="78"/>
      <c r="P49" s="88" t="s">
        <v>206</v>
      </c>
    </row>
    <row r="50" spans="1:17" ht="28.5" x14ac:dyDescent="0.3">
      <c r="A50" s="74"/>
      <c r="B50" s="75"/>
      <c r="C50" s="75"/>
      <c r="D50" s="75"/>
      <c r="E50" s="78"/>
      <c r="F50" s="75"/>
      <c r="G50" s="46" t="s">
        <v>53</v>
      </c>
      <c r="H50" s="112">
        <f>SUM(H49:I49)*14</f>
        <v>140</v>
      </c>
      <c r="I50" s="112"/>
      <c r="J50" s="111">
        <f>SUM(J49:K49)</f>
        <v>46</v>
      </c>
      <c r="K50" s="111"/>
      <c r="L50" s="76"/>
      <c r="M50" s="77"/>
      <c r="N50" s="77"/>
      <c r="O50" s="78"/>
      <c r="P50" s="88" t="s">
        <v>206</v>
      </c>
    </row>
    <row r="51" spans="1:17" ht="20.45" customHeight="1" x14ac:dyDescent="0.3">
      <c r="A51" s="47">
        <v>8</v>
      </c>
      <c r="B51" s="49" t="s">
        <v>142</v>
      </c>
      <c r="C51" s="49" t="s">
        <v>143</v>
      </c>
      <c r="D51" s="49" t="s">
        <v>144</v>
      </c>
      <c r="E51" s="50"/>
      <c r="F51" s="49" t="s">
        <v>145</v>
      </c>
      <c r="G51" s="50" t="s">
        <v>146</v>
      </c>
      <c r="H51" s="50">
        <v>2</v>
      </c>
      <c r="I51" s="50">
        <v>0</v>
      </c>
      <c r="J51" s="50">
        <v>9</v>
      </c>
      <c r="K51" s="50">
        <v>0</v>
      </c>
      <c r="L51" s="64">
        <v>3</v>
      </c>
      <c r="M51" s="50" t="s">
        <v>48</v>
      </c>
      <c r="N51" s="50" t="s">
        <v>43</v>
      </c>
      <c r="O51" s="50" t="s">
        <v>147</v>
      </c>
      <c r="P51" s="88" t="s">
        <v>206</v>
      </c>
      <c r="Q51" s="14">
        <v>4</v>
      </c>
    </row>
    <row r="52" spans="1:17" ht="28.5" x14ac:dyDescent="0.3">
      <c r="A52" s="47">
        <v>8</v>
      </c>
      <c r="B52" s="49" t="s">
        <v>148</v>
      </c>
      <c r="C52" s="49" t="s">
        <v>149</v>
      </c>
      <c r="D52" s="49" t="s">
        <v>150</v>
      </c>
      <c r="E52" s="50"/>
      <c r="F52" s="49" t="s">
        <v>151</v>
      </c>
      <c r="G52" s="50" t="s">
        <v>47</v>
      </c>
      <c r="H52" s="50">
        <v>2</v>
      </c>
      <c r="I52" s="50">
        <v>0</v>
      </c>
      <c r="J52" s="50">
        <v>9</v>
      </c>
      <c r="K52" s="50">
        <v>0</v>
      </c>
      <c r="L52" s="64">
        <v>3</v>
      </c>
      <c r="M52" s="50" t="s">
        <v>48</v>
      </c>
      <c r="N52" s="50" t="s">
        <v>43</v>
      </c>
      <c r="O52" s="50" t="s">
        <v>152</v>
      </c>
      <c r="P52" s="88" t="s">
        <v>206</v>
      </c>
      <c r="Q52" s="14">
        <v>3</v>
      </c>
    </row>
    <row r="53" spans="1:17" x14ac:dyDescent="0.3">
      <c r="A53" s="47">
        <v>8</v>
      </c>
      <c r="B53" s="49" t="s">
        <v>153</v>
      </c>
      <c r="C53" s="49" t="s">
        <v>154</v>
      </c>
      <c r="D53" s="49" t="s">
        <v>155</v>
      </c>
      <c r="E53" s="50"/>
      <c r="F53" s="49" t="s">
        <v>57</v>
      </c>
      <c r="G53" s="50" t="s">
        <v>47</v>
      </c>
      <c r="H53" s="50">
        <v>0</v>
      </c>
      <c r="I53" s="50">
        <v>2</v>
      </c>
      <c r="J53" s="50">
        <v>0</v>
      </c>
      <c r="K53" s="50">
        <v>9</v>
      </c>
      <c r="L53" s="64">
        <v>3</v>
      </c>
      <c r="M53" s="50" t="s">
        <v>42</v>
      </c>
      <c r="N53" s="50" t="s">
        <v>43</v>
      </c>
      <c r="O53" s="50" t="s">
        <v>156</v>
      </c>
      <c r="P53" s="88" t="s">
        <v>206</v>
      </c>
      <c r="Q53" s="14">
        <v>3</v>
      </c>
    </row>
    <row r="54" spans="1:17" x14ac:dyDescent="0.3">
      <c r="A54" s="47">
        <v>8</v>
      </c>
      <c r="B54" s="49" t="s">
        <v>157</v>
      </c>
      <c r="C54" s="49" t="s">
        <v>158</v>
      </c>
      <c r="D54" s="49" t="s">
        <v>159</v>
      </c>
      <c r="E54" s="50"/>
      <c r="F54" s="49" t="s">
        <v>57</v>
      </c>
      <c r="G54" s="50" t="s">
        <v>47</v>
      </c>
      <c r="H54" s="58">
        <v>0</v>
      </c>
      <c r="I54" s="58">
        <v>2</v>
      </c>
      <c r="J54" s="58">
        <v>0</v>
      </c>
      <c r="K54" s="58">
        <v>9</v>
      </c>
      <c r="L54" s="59">
        <v>3</v>
      </c>
      <c r="M54" s="54" t="s">
        <v>42</v>
      </c>
      <c r="N54" s="54" t="s">
        <v>43</v>
      </c>
      <c r="O54" s="50"/>
      <c r="P54" s="88" t="s">
        <v>206</v>
      </c>
      <c r="Q54" s="14">
        <v>3</v>
      </c>
    </row>
    <row r="55" spans="1:17" x14ac:dyDescent="0.3">
      <c r="A55" s="47">
        <v>8</v>
      </c>
      <c r="B55" s="49" t="s">
        <v>160</v>
      </c>
      <c r="C55" s="49" t="s">
        <v>161</v>
      </c>
      <c r="D55" s="49" t="s">
        <v>199</v>
      </c>
      <c r="E55" s="50"/>
      <c r="F55" s="49" t="s">
        <v>3</v>
      </c>
      <c r="G55" s="50" t="s">
        <v>47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  <c r="M55" s="53" t="s">
        <v>42</v>
      </c>
      <c r="N55" s="53" t="s">
        <v>43</v>
      </c>
      <c r="O55" s="50"/>
      <c r="P55" s="88" t="s">
        <v>206</v>
      </c>
    </row>
    <row r="56" spans="1:17" s="28" customFormat="1" x14ac:dyDescent="0.3">
      <c r="A56" s="41"/>
      <c r="B56" s="42"/>
      <c r="C56" s="42"/>
      <c r="D56" s="42"/>
      <c r="E56" s="45"/>
      <c r="F56" s="42"/>
      <c r="G56" s="42"/>
      <c r="H56" s="43">
        <f>SUM(H51:H55)</f>
        <v>4</v>
      </c>
      <c r="I56" s="43">
        <f>SUM(I51:I55)</f>
        <v>4</v>
      </c>
      <c r="J56" s="43">
        <f>SUM(J51:J55)</f>
        <v>18</v>
      </c>
      <c r="K56" s="43">
        <f>SUM(K51:K55)</f>
        <v>18</v>
      </c>
      <c r="L56" s="43">
        <f>SUM(L51:L55)</f>
        <v>12</v>
      </c>
      <c r="M56" s="44"/>
      <c r="N56" s="44"/>
      <c r="O56" s="45"/>
      <c r="P56" s="88" t="s">
        <v>206</v>
      </c>
    </row>
    <row r="57" spans="1:17" s="28" customFormat="1" ht="28.5" x14ac:dyDescent="0.3">
      <c r="A57" s="41"/>
      <c r="B57" s="42"/>
      <c r="C57" s="42"/>
      <c r="D57" s="42"/>
      <c r="E57" s="45"/>
      <c r="F57" s="42"/>
      <c r="G57" s="46" t="s">
        <v>53</v>
      </c>
      <c r="H57" s="111">
        <f>SUM(H56:I56)*14</f>
        <v>112</v>
      </c>
      <c r="I57" s="111"/>
      <c r="J57" s="111">
        <f>SUM(J56:K56)</f>
        <v>36</v>
      </c>
      <c r="K57" s="111"/>
      <c r="L57" s="43"/>
      <c r="M57" s="44"/>
      <c r="N57" s="44"/>
      <c r="O57" s="45"/>
      <c r="P57" s="88" t="s">
        <v>206</v>
      </c>
    </row>
    <row r="58" spans="1:17" x14ac:dyDescent="0.3">
      <c r="A58" s="33">
        <v>9</v>
      </c>
      <c r="B58" s="71" t="s">
        <v>162</v>
      </c>
      <c r="C58" s="35" t="s">
        <v>163</v>
      </c>
      <c r="D58" s="35" t="s">
        <v>164</v>
      </c>
      <c r="E58" s="37"/>
      <c r="F58" s="71" t="s">
        <v>217</v>
      </c>
      <c r="G58" s="37" t="s">
        <v>146</v>
      </c>
      <c r="H58" s="72">
        <v>1</v>
      </c>
      <c r="I58" s="72">
        <v>1</v>
      </c>
      <c r="J58" s="72">
        <v>5</v>
      </c>
      <c r="K58" s="72">
        <v>5</v>
      </c>
      <c r="L58" s="73">
        <v>3</v>
      </c>
      <c r="M58" s="40" t="s">
        <v>48</v>
      </c>
      <c r="N58" s="40" t="s">
        <v>43</v>
      </c>
      <c r="O58" s="37" t="s">
        <v>165</v>
      </c>
      <c r="P58" s="88" t="s">
        <v>206</v>
      </c>
      <c r="Q58" s="14">
        <v>4</v>
      </c>
    </row>
    <row r="59" spans="1:17" x14ac:dyDescent="0.3">
      <c r="A59" s="33">
        <v>9</v>
      </c>
      <c r="B59" s="71" t="s">
        <v>166</v>
      </c>
      <c r="C59" s="35" t="s">
        <v>167</v>
      </c>
      <c r="D59" s="35" t="s">
        <v>168</v>
      </c>
      <c r="E59" s="37"/>
      <c r="F59" s="71" t="s">
        <v>219</v>
      </c>
      <c r="G59" s="37" t="s">
        <v>146</v>
      </c>
      <c r="H59" s="72">
        <v>1</v>
      </c>
      <c r="I59" s="72">
        <v>1</v>
      </c>
      <c r="J59" s="72">
        <v>5</v>
      </c>
      <c r="K59" s="72">
        <v>5</v>
      </c>
      <c r="L59" s="73">
        <v>3</v>
      </c>
      <c r="M59" s="40" t="s">
        <v>42</v>
      </c>
      <c r="N59" s="40" t="s">
        <v>43</v>
      </c>
      <c r="O59" s="37" t="s">
        <v>169</v>
      </c>
      <c r="P59" s="88" t="s">
        <v>206</v>
      </c>
      <c r="Q59" s="14">
        <v>4</v>
      </c>
    </row>
    <row r="60" spans="1:17" x14ac:dyDescent="0.3">
      <c r="A60" s="33">
        <v>9</v>
      </c>
      <c r="B60" s="35" t="s">
        <v>170</v>
      </c>
      <c r="C60" s="35" t="s">
        <v>171</v>
      </c>
      <c r="D60" s="35" t="s">
        <v>172</v>
      </c>
      <c r="E60" s="37"/>
      <c r="F60" s="71" t="s">
        <v>218</v>
      </c>
      <c r="G60" s="60" t="s">
        <v>47</v>
      </c>
      <c r="H60" s="38">
        <v>1</v>
      </c>
      <c r="I60" s="38">
        <v>3</v>
      </c>
      <c r="J60" s="38">
        <v>5</v>
      </c>
      <c r="K60" s="38">
        <v>13</v>
      </c>
      <c r="L60" s="39">
        <v>4</v>
      </c>
      <c r="M60" s="40" t="s">
        <v>42</v>
      </c>
      <c r="N60" s="40" t="s">
        <v>43</v>
      </c>
      <c r="O60" s="37" t="s">
        <v>173</v>
      </c>
      <c r="P60" s="88" t="s">
        <v>206</v>
      </c>
      <c r="Q60" s="14">
        <v>4</v>
      </c>
    </row>
    <row r="61" spans="1:17" x14ac:dyDescent="0.3">
      <c r="A61" s="33">
        <v>9</v>
      </c>
      <c r="B61" s="35" t="s">
        <v>174</v>
      </c>
      <c r="C61" s="35" t="s">
        <v>175</v>
      </c>
      <c r="D61" s="35" t="s">
        <v>176</v>
      </c>
      <c r="E61" s="37"/>
      <c r="F61" s="35" t="s">
        <v>3</v>
      </c>
      <c r="G61" s="60" t="s">
        <v>47</v>
      </c>
      <c r="H61" s="38">
        <v>0</v>
      </c>
      <c r="I61" s="38">
        <v>1</v>
      </c>
      <c r="J61" s="38">
        <v>0</v>
      </c>
      <c r="K61" s="38">
        <v>5</v>
      </c>
      <c r="L61" s="39">
        <v>2</v>
      </c>
      <c r="M61" s="40" t="s">
        <v>213</v>
      </c>
      <c r="N61" s="40" t="s">
        <v>43</v>
      </c>
      <c r="O61" s="37"/>
      <c r="P61" s="88" t="s">
        <v>206</v>
      </c>
      <c r="Q61" s="14">
        <v>2</v>
      </c>
    </row>
    <row r="62" spans="1:17" x14ac:dyDescent="0.3">
      <c r="A62" s="33">
        <v>9</v>
      </c>
      <c r="B62" s="35" t="s">
        <v>177</v>
      </c>
      <c r="C62" s="36" t="s">
        <v>178</v>
      </c>
      <c r="D62" s="35" t="s">
        <v>200</v>
      </c>
      <c r="E62" s="37"/>
      <c r="F62" s="35" t="s">
        <v>3</v>
      </c>
      <c r="G62" s="60" t="s">
        <v>47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  <c r="M62" s="40" t="s">
        <v>42</v>
      </c>
      <c r="N62" s="40" t="s">
        <v>43</v>
      </c>
      <c r="O62" s="37"/>
      <c r="P62" s="88" t="s">
        <v>206</v>
      </c>
    </row>
    <row r="63" spans="1:17" s="100" customFormat="1" ht="28.5" x14ac:dyDescent="0.3">
      <c r="A63" s="101">
        <v>9</v>
      </c>
      <c r="B63" s="70" t="s">
        <v>179</v>
      </c>
      <c r="C63" s="70" t="s">
        <v>180</v>
      </c>
      <c r="D63" s="70" t="s">
        <v>181</v>
      </c>
      <c r="E63" s="102" t="s">
        <v>124</v>
      </c>
      <c r="F63" s="35"/>
      <c r="G63" s="60"/>
      <c r="H63" s="103">
        <v>0</v>
      </c>
      <c r="I63" s="103">
        <v>0</v>
      </c>
      <c r="J63" s="103">
        <v>0</v>
      </c>
      <c r="K63" s="103">
        <v>0</v>
      </c>
      <c r="L63" s="104">
        <v>0</v>
      </c>
      <c r="M63" s="105" t="s">
        <v>182</v>
      </c>
      <c r="N63" s="105" t="s">
        <v>43</v>
      </c>
      <c r="O63" s="102" t="s">
        <v>183</v>
      </c>
      <c r="P63" s="99" t="s">
        <v>206</v>
      </c>
    </row>
    <row r="64" spans="1:17" x14ac:dyDescent="0.3">
      <c r="A64" s="74"/>
      <c r="B64" s="75"/>
      <c r="C64" s="75"/>
      <c r="D64" s="75"/>
      <c r="E64" s="78"/>
      <c r="F64" s="75"/>
      <c r="G64" s="75"/>
      <c r="H64" s="76">
        <f>SUM(H58:H63)</f>
        <v>3</v>
      </c>
      <c r="I64" s="76">
        <f>SUM(I58:I63)</f>
        <v>6</v>
      </c>
      <c r="J64" s="43">
        <f>SUM(J58:J63)</f>
        <v>15</v>
      </c>
      <c r="K64" s="43">
        <f>SUM(K58:K63)</f>
        <v>28</v>
      </c>
      <c r="L64" s="76">
        <f>SUM(L58:L63)</f>
        <v>12</v>
      </c>
      <c r="M64" s="77"/>
      <c r="N64" s="77"/>
      <c r="O64" s="78"/>
      <c r="P64" s="88" t="s">
        <v>206</v>
      </c>
    </row>
    <row r="65" spans="1:16" ht="28.5" x14ac:dyDescent="0.3">
      <c r="A65" s="74"/>
      <c r="B65" s="75"/>
      <c r="C65" s="75"/>
      <c r="D65" s="75"/>
      <c r="E65" s="78"/>
      <c r="F65" s="75"/>
      <c r="G65" s="46" t="s">
        <v>53</v>
      </c>
      <c r="H65" s="112">
        <f>SUM(H64:I64)*14</f>
        <v>126</v>
      </c>
      <c r="I65" s="112"/>
      <c r="J65" s="111">
        <f>SUM(J64:K64)</f>
        <v>43</v>
      </c>
      <c r="K65" s="111"/>
      <c r="L65" s="76"/>
      <c r="M65" s="77"/>
      <c r="N65" s="77"/>
      <c r="O65" s="78"/>
      <c r="P65" s="88" t="s">
        <v>206</v>
      </c>
    </row>
    <row r="66" spans="1:16" s="100" customFormat="1" x14ac:dyDescent="0.3">
      <c r="A66" s="92">
        <v>10</v>
      </c>
      <c r="B66" s="93" t="s">
        <v>184</v>
      </c>
      <c r="C66" s="93" t="s">
        <v>185</v>
      </c>
      <c r="D66" s="93" t="s">
        <v>186</v>
      </c>
      <c r="E66" s="98"/>
      <c r="F66" s="93" t="s">
        <v>3</v>
      </c>
      <c r="G66" s="98" t="s">
        <v>47</v>
      </c>
      <c r="H66" s="95">
        <v>0</v>
      </c>
      <c r="I66" s="95">
        <v>0</v>
      </c>
      <c r="J66" s="95">
        <v>0</v>
      </c>
      <c r="K66" s="95">
        <v>0</v>
      </c>
      <c r="L66" s="96">
        <v>4</v>
      </c>
      <c r="M66" s="97" t="s">
        <v>42</v>
      </c>
      <c r="N66" s="97" t="s">
        <v>43</v>
      </c>
      <c r="O66" s="98"/>
      <c r="P66" s="99" t="s">
        <v>206</v>
      </c>
    </row>
    <row r="67" spans="1:16" s="28" customFormat="1" x14ac:dyDescent="0.3">
      <c r="A67" s="74"/>
      <c r="B67" s="75"/>
      <c r="C67" s="75"/>
      <c r="D67" s="75"/>
      <c r="E67" s="78"/>
      <c r="F67" s="75"/>
      <c r="G67" s="75"/>
      <c r="H67" s="79">
        <f>SUM(H66:H66)</f>
        <v>0</v>
      </c>
      <c r="I67" s="79">
        <f>SUM(I66:I66)</f>
        <v>0</v>
      </c>
      <c r="J67" s="43">
        <f>SUM(J66:J66)</f>
        <v>0</v>
      </c>
      <c r="K67" s="43">
        <f>SUM(K66:K66)</f>
        <v>0</v>
      </c>
      <c r="L67" s="79">
        <f>SUM(L66:L66)</f>
        <v>4</v>
      </c>
      <c r="M67" s="77"/>
      <c r="N67" s="77"/>
      <c r="O67" s="78"/>
      <c r="P67" s="88" t="s">
        <v>206</v>
      </c>
    </row>
    <row r="68" spans="1:16" s="28" customFormat="1" ht="28.5" x14ac:dyDescent="0.3">
      <c r="A68" s="74"/>
      <c r="B68" s="75"/>
      <c r="C68" s="75"/>
      <c r="D68" s="75"/>
      <c r="E68" s="78"/>
      <c r="F68" s="75"/>
      <c r="G68" s="46" t="s">
        <v>53</v>
      </c>
      <c r="H68" s="113">
        <f>SUM(H67:I67)*14</f>
        <v>0</v>
      </c>
      <c r="I68" s="113"/>
      <c r="J68" s="111">
        <f>SUM(J67:K67)</f>
        <v>0</v>
      </c>
      <c r="K68" s="111"/>
      <c r="L68" s="79"/>
      <c r="M68" s="77"/>
      <c r="N68" s="77"/>
      <c r="O68" s="78"/>
      <c r="P68" s="89"/>
    </row>
    <row r="69" spans="1:16" s="28" customFormat="1" x14ac:dyDescent="0.3">
      <c r="A69" s="33"/>
      <c r="B69" s="35"/>
      <c r="C69" s="35"/>
      <c r="D69" s="35"/>
      <c r="E69" s="37"/>
      <c r="F69" s="35"/>
      <c r="G69" s="35"/>
      <c r="H69" s="72"/>
      <c r="I69" s="72"/>
      <c r="J69" s="72"/>
      <c r="K69" s="72"/>
      <c r="L69" s="73"/>
      <c r="M69" s="40"/>
      <c r="N69" s="40"/>
      <c r="O69" s="37"/>
      <c r="P69" s="89"/>
    </row>
    <row r="70" spans="1:16" s="28" customFormat="1" x14ac:dyDescent="0.3">
      <c r="A70" s="109" t="s">
        <v>187</v>
      </c>
      <c r="B70" s="35"/>
      <c r="C70" s="35"/>
      <c r="D70" s="35"/>
      <c r="E70" s="37"/>
      <c r="F70" s="35"/>
      <c r="G70" s="35"/>
      <c r="H70" s="38"/>
      <c r="I70" s="38"/>
      <c r="J70" s="38"/>
      <c r="K70" s="38"/>
      <c r="L70" s="39"/>
      <c r="M70" s="40"/>
      <c r="N70" s="40"/>
      <c r="O70" s="37"/>
      <c r="P70" s="89"/>
    </row>
    <row r="71" spans="1:16" x14ac:dyDescent="0.3">
      <c r="A71" s="80"/>
      <c r="B71" s="81" t="s">
        <v>188</v>
      </c>
      <c r="C71" s="82" t="s">
        <v>189</v>
      </c>
      <c r="D71" s="82" t="s">
        <v>214</v>
      </c>
      <c r="E71" s="83"/>
      <c r="F71" s="82" t="s">
        <v>223</v>
      </c>
      <c r="G71" s="83" t="s">
        <v>47</v>
      </c>
      <c r="H71" s="84">
        <v>2</v>
      </c>
      <c r="I71" s="84">
        <v>1</v>
      </c>
      <c r="J71" s="84">
        <v>9</v>
      </c>
      <c r="K71" s="84">
        <v>5</v>
      </c>
      <c r="L71" s="85">
        <v>4</v>
      </c>
      <c r="M71" s="84" t="s">
        <v>48</v>
      </c>
      <c r="N71" s="84" t="s">
        <v>190</v>
      </c>
      <c r="O71" s="86"/>
    </row>
    <row r="72" spans="1:16" ht="28.5" x14ac:dyDescent="0.3">
      <c r="A72" s="80"/>
      <c r="B72" s="81" t="s">
        <v>191</v>
      </c>
      <c r="C72" s="82" t="s">
        <v>192</v>
      </c>
      <c r="D72" s="82" t="s">
        <v>215</v>
      </c>
      <c r="E72" s="83"/>
      <c r="F72" s="82" t="s">
        <v>225</v>
      </c>
      <c r="G72" s="83" t="s">
        <v>47</v>
      </c>
      <c r="H72" s="83">
        <v>3</v>
      </c>
      <c r="I72" s="83">
        <v>3</v>
      </c>
      <c r="J72" s="83">
        <v>13</v>
      </c>
      <c r="K72" s="83">
        <v>13</v>
      </c>
      <c r="L72" s="87">
        <v>6</v>
      </c>
      <c r="M72" s="83" t="s">
        <v>42</v>
      </c>
      <c r="N72" s="83" t="s">
        <v>190</v>
      </c>
      <c r="O72" s="83"/>
    </row>
    <row r="73" spans="1:16" x14ac:dyDescent="0.3">
      <c r="C73" s="14"/>
      <c r="D73" s="14"/>
      <c r="E73" s="108"/>
      <c r="F73" s="14"/>
      <c r="G73" s="14"/>
      <c r="H73" s="14"/>
      <c r="I73" s="14"/>
      <c r="J73" s="14"/>
      <c r="K73" s="14"/>
      <c r="L73" s="91"/>
      <c r="M73" s="14"/>
      <c r="N73" s="14"/>
      <c r="O73" s="14"/>
    </row>
  </sheetData>
  <mergeCells count="34">
    <mergeCell ref="A7:A8"/>
    <mergeCell ref="B7:B8"/>
    <mergeCell ref="C7:C8"/>
    <mergeCell ref="D7:D8"/>
    <mergeCell ref="E7:E8"/>
    <mergeCell ref="F7:F8"/>
    <mergeCell ref="G7:G8"/>
    <mergeCell ref="H7:I7"/>
    <mergeCell ref="J7:K7"/>
    <mergeCell ref="L7:L8"/>
    <mergeCell ref="M7:M8"/>
    <mergeCell ref="N7:N8"/>
    <mergeCell ref="O7:O8"/>
    <mergeCell ref="S8:T9"/>
    <mergeCell ref="H13:I13"/>
    <mergeCell ref="J13:K13"/>
    <mergeCell ref="H20:I20"/>
    <mergeCell ref="J20:K20"/>
    <mergeCell ref="H26:I26"/>
    <mergeCell ref="J26:K26"/>
    <mergeCell ref="H32:I32"/>
    <mergeCell ref="J32:K32"/>
    <mergeCell ref="H38:I38"/>
    <mergeCell ref="J38:K38"/>
    <mergeCell ref="H43:I43"/>
    <mergeCell ref="J43:K43"/>
    <mergeCell ref="H50:I50"/>
    <mergeCell ref="J50:K50"/>
    <mergeCell ref="H57:I57"/>
    <mergeCell ref="J57:K57"/>
    <mergeCell ref="H65:I65"/>
    <mergeCell ref="J65:K65"/>
    <mergeCell ref="H68:I68"/>
    <mergeCell ref="J68:K68"/>
  </mergeCells>
  <conditionalFormatting sqref="R2:R3">
    <cfRule type="cellIs" dxfId="5" priority="2" operator="lessThan">
      <formula>S2</formula>
    </cfRule>
  </conditionalFormatting>
  <conditionalFormatting sqref="R2:R3">
    <cfRule type="cellIs" dxfId="4" priority="3" operator="greaterThan">
      <formula>T2</formula>
    </cfRule>
  </conditionalFormatting>
  <conditionalFormatting sqref="R4">
    <cfRule type="cellIs" dxfId="3" priority="4" operator="lessThan">
      <formula>S4</formula>
    </cfRule>
    <cfRule type="cellIs" dxfId="2" priority="5" operator="greaterThan">
      <formula>T4</formula>
    </cfRule>
  </conditionalFormatting>
  <conditionalFormatting sqref="R5">
    <cfRule type="cellIs" dxfId="1" priority="6" operator="lessThan">
      <formula>S5</formula>
    </cfRule>
    <cfRule type="cellIs" dxfId="0" priority="7" operator="greaterThan">
      <formula>T5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300" verticalDpi="300" r:id="rId1"/>
  <headerFooter>
    <oddFooter>&amp;C&amp;"-,Normál"E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2" manualBreakCount="2">
    <brk id="32" max="14" man="1"/>
    <brk id="5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3092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34</cp:revision>
  <cp:lastPrinted>2022-07-18T09:38:48Z</cp:lastPrinted>
  <dcterms:created xsi:type="dcterms:W3CDTF">2016-09-01T14:49:18Z</dcterms:created>
  <dcterms:modified xsi:type="dcterms:W3CDTF">2023-06-28T14:53:06Z</dcterms:modified>
  <cp:contentStatus>Végleges</cp:contentStatus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